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aPRÁCE\2023\2023\ SMART projekt\1 SŠ Jilemnického\2 Rozpočet\"/>
    </mc:Choice>
  </mc:AlternateContent>
  <xr:revisionPtr revIDLastSave="0" documentId="8_{011331EF-DC71-4994-B030-8FAC7DA65CBC}" xr6:coauthVersionLast="47" xr6:coauthVersionMax="47" xr10:uidLastSave="{00000000-0000-0000-0000-000000000000}"/>
  <bookViews>
    <workbookView xWindow="-120" yWindow="-120" windowWidth="29040" windowHeight="1572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39" i="1"/>
  <c r="F39" i="1"/>
  <c r="G93" i="12"/>
  <c r="AC93" i="12"/>
  <c r="AD93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4" i="12"/>
  <c r="G34" i="12" s="1"/>
  <c r="I34" i="12"/>
  <c r="I33" i="12" s="1"/>
  <c r="K34" i="12"/>
  <c r="K33" i="12" s="1"/>
  <c r="O34" i="12"/>
  <c r="O33" i="12" s="1"/>
  <c r="Q34" i="12"/>
  <c r="Q33" i="12" s="1"/>
  <c r="U34" i="12"/>
  <c r="U33" i="12" s="1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/>
  <c r="M51" i="12" s="1"/>
  <c r="I51" i="12"/>
  <c r="I50" i="12" s="1"/>
  <c r="K51" i="12"/>
  <c r="K50" i="12" s="1"/>
  <c r="O51" i="12"/>
  <c r="O50" i="12" s="1"/>
  <c r="Q51" i="12"/>
  <c r="Q50" i="12" s="1"/>
  <c r="U51" i="12"/>
  <c r="U50" i="12" s="1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G83" i="12"/>
  <c r="F84" i="12"/>
  <c r="G84" i="12"/>
  <c r="M84" i="12" s="1"/>
  <c r="M83" i="12" s="1"/>
  <c r="I84" i="12"/>
  <c r="I83" i="12" s="1"/>
  <c r="K84" i="12"/>
  <c r="K83" i="12" s="1"/>
  <c r="O84" i="12"/>
  <c r="O83" i="12" s="1"/>
  <c r="Q84" i="12"/>
  <c r="Q83" i="12" s="1"/>
  <c r="U84" i="12"/>
  <c r="U83" i="12" s="1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G87" i="12"/>
  <c r="F88" i="12"/>
  <c r="G88" i="12"/>
  <c r="M88" i="12" s="1"/>
  <c r="I88" i="12"/>
  <c r="I87" i="12" s="1"/>
  <c r="K88" i="12"/>
  <c r="K87" i="12" s="1"/>
  <c r="O88" i="12"/>
  <c r="O87" i="12" s="1"/>
  <c r="Q88" i="12"/>
  <c r="Q87" i="12" s="1"/>
  <c r="U88" i="12"/>
  <c r="U87" i="12" s="1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I20" i="1"/>
  <c r="I19" i="1"/>
  <c r="I18" i="1"/>
  <c r="I17" i="1"/>
  <c r="I16" i="1"/>
  <c r="I54" i="1"/>
  <c r="AZ43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87" i="12"/>
  <c r="M34" i="12"/>
  <c r="M33" i="12" s="1"/>
  <c r="G33" i="12"/>
  <c r="M50" i="12"/>
  <c r="G50" i="12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<sst xmlns="http://schemas.openxmlformats.org/spreadsheetml/2006/main" count="478" uniqueCount="266">
  <si>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</si>
  <si>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</si>
  <si>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</si>
  <si>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</si>
  <si>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</si>
  <si>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</si>
  <si>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</si>
  <si>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</si>
  <si>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</si>
  <si>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</si>
  <si>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</si>
  <si>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</si>
  <si>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</si>
  <si>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</si>
  <si>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</si>
  <si>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</si>
  <si>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</si>
  <si>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</si>
  <si>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</si>
  <si>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</si>
  <si>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</si>
  <si>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</si>
  <si>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</si>
  <si>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</si>
  <si>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</si>
  <si>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</si>
  <si>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</si>
  <si>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</si>
  <si>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</si>
  <si>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</si>
  <si>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</si>
  <si>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</si>
  <si>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</si>
  <si>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</si>
  <si>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</si>
  <si>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</si>
  <si>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</si>
  <si>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</si>
  <si>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</si>
  <si>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</si>
  <si>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</si>
  <si>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</si>
  <si>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</si>
  <si>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</si>
  <si>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</si>
  <si>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</si>
  <si>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ISŠ Hodonín Jilemnického</t>
  </si>
  <si>
    <t>ISŠ Hodonín, příspěvková organizace</t>
  </si>
  <si>
    <t>Lipová alej 3756/21</t>
  </si>
  <si>
    <t>69501</t>
  </si>
  <si>
    <t>Energy Future s.r.o.</t>
  </si>
  <si>
    <t>U Červených domků 2850/35</t>
  </si>
  <si>
    <t>29184495</t>
  </si>
  <si>
    <t>Rozpočet</t>
  </si>
  <si>
    <t>Celkem za stavbu</t>
  </si>
  <si>
    <t>CZK</t>
  </si>
  <si>
    <t xml:space="preserve">Popis rozpočtu:  - </t>
  </si>
  <si>
    <t>Zdravotechnika v 1.NP +2.NP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</si>
  <si>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</si>
  <si>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</si>
  <si>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</si>
  <si>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</si>
  <si>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</si>
  <si>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</si>
  <si>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</si>
  <si>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</si>
  <si>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</si>
  <si>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</si>
  <si>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</si>
  <si>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</si>
  <si>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</si>
  <si>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</si>
  <si>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</si>
  <si>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</si>
  <si>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</si>
  <si>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</si>
  <si>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</si>
  <si>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</si>
  <si>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</si>
  <si>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</si>
  <si>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</si>
  <si>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</si>
  <si>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</si>
  <si>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</si>
  <si>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</si>
  <si>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</si>
  <si>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</si>
  <si>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</si>
  <si>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</si>
  <si>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</si>
  <si>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</si>
  <si>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</si>
  <si>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</si>
  <si>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</si>
  <si>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</si>
  <si>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</si>
  <si>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</si>
  <si>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721140802R00</t>
  </si>
  <si>
    <t>Demontáž potrubí litinového do DN 100 mm</t>
  </si>
  <si>
    <t>m</t>
  </si>
  <si>
    <t>POL1_0</t>
  </si>
  <si>
    <t>721140806R00</t>
  </si>
  <si>
    <t>Demontáž potrubí litinového do DN 200 mm</t>
  </si>
  <si>
    <t>721171803R00</t>
  </si>
  <si>
    <t>Demontáž potrubí z PVC do D 75 mm</t>
  </si>
  <si>
    <t>721171808R00</t>
  </si>
  <si>
    <t>Demontáž potrubí z PVC do D 114 mm</t>
  </si>
  <si>
    <t>721290821R00</t>
  </si>
  <si>
    <t>Přesun vybouraných hmot, vnitřní kanalizace, v objektech výšky do 6 m</t>
  </si>
  <si>
    <t>t</t>
  </si>
  <si>
    <t>721300912R00</t>
  </si>
  <si>
    <t>Pročištění svislých odpadů, jedno podlaží, do DN 200 mm</t>
  </si>
  <si>
    <t>kus</t>
  </si>
  <si>
    <t>721300922R00</t>
  </si>
  <si>
    <t>Pročištění ležatých svodů do DN 300 mm</t>
  </si>
  <si>
    <t>721300932R00</t>
  </si>
  <si>
    <t>Pročištění připojovacího potrubí šikmého do DN 110 mm</t>
  </si>
  <si>
    <t>721176102R00</t>
  </si>
  <si>
    <t>Potrubí HT připojovací, D 40 x 1,8 mm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</si>
  <si>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</si>
  <si>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</si>
  <si>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</si>
  <si>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</si>
  <si>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</si>
  <si>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</si>
  <si>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721176114R00</t>
  </si>
  <si>
    <t>Potrubí HT odpadní svislé, D 75 x 1,9 mm</t>
  </si>
  <si>
    <t>721176115R00</t>
  </si>
  <si>
    <t>Potrubí HT odpadní svislé, D 110 x 2,7 mm</t>
  </si>
  <si>
    <t>721176134R00</t>
  </si>
  <si>
    <t>Potrubí HT svodné (ležaté) zavěšené, D 75 x 1,9 mm</t>
  </si>
  <si>
    <t>721176135R00</t>
  </si>
  <si>
    <t>Potrubí HT svodné (ležaté) zavěšené, D 110 x 2,7 mm</t>
  </si>
  <si>
    <t>721223423RT2</t>
  </si>
  <si>
    <t>Vpusť podlahová se zápachovou uzávěrkou, mřížka nerez 115 x 115 D 50/75/110 mm</t>
  </si>
  <si>
    <t>55231814R</t>
  </si>
  <si>
    <t>APZ111-950 Low podlahový žlab snížený l = 950 mm, s okrajem pro perforovaný rošt</t>
  </si>
  <si>
    <t>POL3_0</t>
  </si>
  <si>
    <t>55231812R</t>
  </si>
  <si>
    <t>APZ111-750 Low podlahový žlab snížený l = 750 mm, s okrajem pro perforovaný rošt</t>
  </si>
  <si>
    <t>552318812R2</t>
  </si>
  <si>
    <t>Rošt pro liniový podlahový žlab l=750 mm, nerez mat</t>
  </si>
  <si>
    <t>552318814R2</t>
  </si>
  <si>
    <t>Rošt pro liniový podlahový žlab l=950 mm, nerez mat</t>
  </si>
  <si>
    <t>4</t>
  </si>
  <si>
    <t>Montáž liniového žlabu</t>
  </si>
  <si>
    <t>721290111R00</t>
  </si>
  <si>
    <t>Zkouška těsnosti kanalizace vodou DN 125 mm</t>
  </si>
  <si>
    <t>998721102R00</t>
  </si>
  <si>
    <t>Přesun hmot pro vnitřní kanalizaci, výšky do 12 m</t>
  </si>
  <si>
    <t>722178612R00</t>
  </si>
  <si>
    <t>Potrubí vícevrstvé vodovodní  PP-RCT/AL/PP-R , polyfuzně svařené, D 25 x 2,8 mm, SV</t>
  </si>
  <si>
    <t>722178613R00</t>
  </si>
  <si>
    <t>Potrubí vícevrstvé vodovodní  PP-RCT/AL/PP-R S, polyfuzně svařené, D 32 x 3,6 mm, SV</t>
  </si>
  <si>
    <t>722178614R00</t>
  </si>
  <si>
    <t>Potrubí vícevrstvé vodovodní  PP-RCT/AL/PP-R , polyfuzně svařené, D 40 x 4,5 mm, SV</t>
  </si>
  <si>
    <t>Potrubí vícevrstvé vodovodní  PP-RCT/AL/PP-R, polyfuzně svařené, D 25 x 2,8 mm, TV+CTV</t>
  </si>
  <si>
    <t>Potrubí vícevrstvé vodovodní  PP-RCT/AL/PP-R , polyfuzně svařené, D 32 x 3,6 mm, TV+CTV</t>
  </si>
  <si>
    <t>Potrubí vícevrstvé vodovodní  PP-RCT/AL/PP-R , polyfuzně svařené, D 40 x 4,5 mm, TV+CTV</t>
  </si>
  <si>
    <t>722181213RT8</t>
  </si>
  <si>
    <t>Izolace návleková MIRELON PRO tl. stěny 13 mm, vnitřní průměr 25 mm, SV</t>
  </si>
  <si>
    <t>722181213RU1</t>
  </si>
  <si>
    <t>Izolace návleková MIRELON PRO tl. stěny 13 mm, vnitřní průměr 32 mm, SV</t>
  </si>
  <si>
    <t>722181213RV9</t>
  </si>
  <si>
    <t>Izolace návleková MIRELON PRO tl. stěny 13 mm, vnitřní průměr 40 mm, SV</t>
  </si>
  <si>
    <t>722181214RT8</t>
  </si>
  <si>
    <t>Izolace návleková MIRELON PRO tl. stěny 20 mm, vnitřní průměr 25 mm, TV+CTV</t>
  </si>
  <si>
    <t>722181214RU1</t>
  </si>
  <si>
    <t>Izolace návleková MIRELON PRO tl. stěny 20 mm, vnitřní průměr 32 mm, TV+CTV</t>
  </si>
  <si>
    <t>722181214RV9</t>
  </si>
  <si>
    <t>Izolace návleková MIRELON PRO tl. stěny 20 mm, vnitřní průměr 40 mm, TV+CTV</t>
  </si>
  <si>
    <t>722190401R00</t>
  </si>
  <si>
    <t>Vyvedení a upevnění výpustek DN 15 mm</t>
  </si>
  <si>
    <t>722237424R22</t>
  </si>
  <si>
    <t>Kohout kulový, 2x vnitřní závit,, DN 25 mm</t>
  </si>
  <si>
    <t>722280107R22</t>
  </si>
  <si>
    <t>Tlaková zkouška vodovodního potrubí do DN 40 mm</t>
  </si>
  <si>
    <t>998722102R00</t>
  </si>
  <si>
    <t>Přesun hmot pro vnitřní vodovod, výšky do 12 m</t>
  </si>
  <si>
    <t>725330820R00</t>
  </si>
  <si>
    <t>Demontáž výlevky diturvitové</t>
  </si>
  <si>
    <t>soubor</t>
  </si>
  <si>
    <t>725210821R00</t>
  </si>
  <si>
    <t>Demontáž umyvadel bez výtokových armatur</t>
  </si>
  <si>
    <t>725122815R00</t>
  </si>
  <si>
    <t>Demontáž pisoárů s nádrží + 3 záchodky</t>
  </si>
  <si>
    <t>725122817R00</t>
  </si>
  <si>
    <t>Demontáž pisoárů bez nádrže + 1 záchodkem</t>
  </si>
  <si>
    <t>725110814R00</t>
  </si>
  <si>
    <t>Demontáž klozetů kombinovaných</t>
  </si>
  <si>
    <t>725110811R00</t>
  </si>
  <si>
    <t>Demontáž klozetů splachovacích</t>
  </si>
  <si>
    <t>725220812R00</t>
  </si>
  <si>
    <t>Demontáž van na pedikůru</t>
  </si>
  <si>
    <t>725820801R00</t>
  </si>
  <si>
    <t>Demontáž baterie nástěnné do G 3/4"</t>
  </si>
  <si>
    <t>725860811R00</t>
  </si>
  <si>
    <t>Demontáž uzávěrek zápachových jednoduchých</t>
  </si>
  <si>
    <t>725991812R00</t>
  </si>
  <si>
    <t>Demontáž konzol zdvojených</t>
  </si>
  <si>
    <t>725590811R00</t>
  </si>
  <si>
    <t>Přesun vybouranou hmot, zařizovací předměty H 6 m</t>
  </si>
  <si>
    <t>64250907R</t>
  </si>
  <si>
    <t>Urinál odsávací GOLEM přívod vnitřní vodorovný, bílý, vč.sifonu</t>
  </si>
  <si>
    <t>64286200R22</t>
  </si>
  <si>
    <t xml:space="preserve">Sada upevňovací k urinálu GOLEM </t>
  </si>
  <si>
    <t>sada</t>
  </si>
  <si>
    <t>64238815R</t>
  </si>
  <si>
    <t>Mísa klozetová závěsná REKORD hluboké splachování, bílá</t>
  </si>
  <si>
    <t>64286106R</t>
  </si>
  <si>
    <t>Sada instalační pro klozet a bidet s bílou krytkou</t>
  </si>
  <si>
    <t>pár</t>
  </si>
  <si>
    <t>725119306R00</t>
  </si>
  <si>
    <t>Montáž klozetu závěsného</t>
  </si>
  <si>
    <t>725292061R00</t>
  </si>
  <si>
    <t>WC kartáč s nerezovým držákem na stěnu</t>
  </si>
  <si>
    <t>725292001R00</t>
  </si>
  <si>
    <t>Zásobník na toaletní papír nerezový</t>
  </si>
  <si>
    <t>55149020R22</t>
  </si>
  <si>
    <t>Dávkovač tek. mýdla nerez</t>
  </si>
  <si>
    <t>64214330R</t>
  </si>
  <si>
    <t>Umyvadlo keramické LYRA Plus s otvorem pro baterii 550 x 450 mm</t>
  </si>
  <si>
    <t>725017168R00</t>
  </si>
  <si>
    <t>Kryt sifonu umyvadel LYRA Plus, bílý</t>
  </si>
  <si>
    <t>64286105R22</t>
  </si>
  <si>
    <t xml:space="preserve">Sada instalační k umyvadlům </t>
  </si>
  <si>
    <t>725823121RT1</t>
  </si>
  <si>
    <t>Baterie umyvadlová stojánková  ruční, včetně otvírání odpadu, výška 17,4cm, vylož. 10,5 cm, připojení G3/8 chrom</t>
  </si>
  <si>
    <t>725860213R22</t>
  </si>
  <si>
    <t>Sifon umyvadlový  D 32/40 mm</t>
  </si>
  <si>
    <t>725019103R00</t>
  </si>
  <si>
    <t>Výlevka závěsná MIRA s plastovou mřížkou</t>
  </si>
  <si>
    <t>64286207R22</t>
  </si>
  <si>
    <t>Sada upevňovací pro výlevku</t>
  </si>
  <si>
    <t>1</t>
  </si>
  <si>
    <t>Umyvadlová baterie Talas Trendy 150mm nástěnná, vylož.210mm, G1/2",chrom</t>
  </si>
  <si>
    <t>725829202R00</t>
  </si>
  <si>
    <t>Montáž baterie umyvadlové  nástěnné</t>
  </si>
  <si>
    <t>2</t>
  </si>
  <si>
    <t>Sprchová baterie Talas Trendy nástěnná 150mm, G1/2", chrom</t>
  </si>
  <si>
    <t>725849200R00</t>
  </si>
  <si>
    <t>Montáž baterií sprchových, nastavitelná výška</t>
  </si>
  <si>
    <t>3</t>
  </si>
  <si>
    <t>Sada ruční sprchy, hadice a tyče s držákem, chrom</t>
  </si>
  <si>
    <t>998725102R00</t>
  </si>
  <si>
    <t>Přesun hmot pro zařizovací předměty, výšky do 12 m</t>
  </si>
  <si>
    <t>726211321R00</t>
  </si>
  <si>
    <t>Modul pro WC Duofix, UP320, h. 1120 mm</t>
  </si>
  <si>
    <t>28696755R</t>
  </si>
  <si>
    <t>Tlačítko ovládací plastové Sigma bílá/chrom/bílá</t>
  </si>
  <si>
    <t>998726122R00</t>
  </si>
  <si>
    <t>Přesun hmot pro předstěnové systémy, výšky do 12 m</t>
  </si>
  <si>
    <t>005122010R</t>
  </si>
  <si>
    <t xml:space="preserve">Provoz objednatele </t>
  </si>
  <si>
    <t>Soubor</t>
  </si>
  <si>
    <t>005124010R</t>
  </si>
  <si>
    <t>Koordinační činnost</t>
  </si>
  <si>
    <t>005241010R</t>
  </si>
  <si>
    <t xml:space="preserve">Dokumentace skutečného provedení </t>
  </si>
  <si>
    <t>005231020R</t>
  </si>
  <si>
    <t>Individuální a komplexní vyzkoušení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</si>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</sst>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3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50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">
      <c r="A12" s="4"/>
      <c r="B12" s="39"/>
      <c r="C12" s="25"/>
      <c r="D12" s="124" t="s">
        <v>51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43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SUMIF(F49:F53,A16,I49:I53)+SUMIF(F49:F53,"PSU",I49:I53)</f>
        <v>0</v>
      </c>
      <c r="J16" s="82"/>
    </row>
    <row r="17" spans="1:10" ht="23.25" customHeight="1" x14ac:dyDescent="0.2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SUMIF(F49:F53,A17,I49:I53)</f>
        <v>0</v>
      </c>
      <c r="J17" s="82"/>
    </row>
    <row r="18" spans="1:10" ht="23.25" customHeight="1" x14ac:dyDescent="0.2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SUMIF(F49:F53,A18,I49:I53)</f>
        <v>0</v>
      </c>
      <c r="J18" s="82"/>
    </row>
    <row r="19" spans="1:10" ht="23.25" customHeight="1" x14ac:dyDescent="0.2">
      <c r="A19" s="196" t="s">
        <v>68</v>
      </c>
      <c r="B19" s="197" t="s">
        <v>26</v>
      </c>
      <c r="C19" s="56"/>
      <c r="D19" s="57"/>
      <c r="E19" s="80"/>
      <c r="F19" s="81"/>
      <c r="G19" s="80"/>
      <c r="H19" s="81"/>
      <c r="I19" s="80">
        <f>SUMIF(F49:F53,A19,I49:I53)</f>
        <v>0</v>
      </c>
      <c r="J19" s="82"/>
    </row>
    <row r="20" spans="1:10" ht="23.25" customHeight="1" x14ac:dyDescent="0.2">
      <c r="A20" s="196" t="s">
        <v>69</v>
      </c>
      <c r="B20" s="197" t="s">
        <v>27</v>
      </c>
      <c r="C20" s="56"/>
      <c r="D20" s="57"/>
      <c r="E20" s="80"/>
      <c r="F20" s="81"/>
      <c r="G20" s="80"/>
      <c r="H20" s="81"/>
      <c r="I20" s="80">
        <f>SUMIF(F49:F53,A20,I49:I53)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45015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Pol'!AC93</f>
        <v>0</v>
      </c>
      <c r="G39" s="147">
        <f>'Rozpočet Pol'!AD93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">
      <c r="B42" t="s">
        <v>56</v>
      </c>
    </row>
    <row r="43" spans="1:52" x14ac:dyDescent="0.2">
      <c r="B43" s="163" t="s">
        <v>57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Zdravotechnika v 1.NP +2.NP</v>
      </c>
    </row>
    <row r="46" spans="1:52" ht="15.75" x14ac:dyDescent="0.25">
      <c r="B46" s="164" t="s">
        <v>58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59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60</v>
      </c>
      <c r="C49" s="178" t="s">
        <v>61</v>
      </c>
      <c r="D49" s="179"/>
      <c r="E49" s="179"/>
      <c r="F49" s="183" t="s">
        <v>24</v>
      </c>
      <c r="G49" s="184"/>
      <c r="H49" s="184"/>
      <c r="I49" s="185">
        <f>'Rozpočet Pol'!G8</f>
        <v>0</v>
      </c>
      <c r="J49" s="185"/>
    </row>
    <row r="50" spans="1:10" ht="25.5" customHeight="1" x14ac:dyDescent="0.2">
      <c r="A50" s="166"/>
      <c r="B50" s="169" t="s">
        <v>62</v>
      </c>
      <c r="C50" s="168" t="s">
        <v>63</v>
      </c>
      <c r="D50" s="170"/>
      <c r="E50" s="170"/>
      <c r="F50" s="186" t="s">
        <v>24</v>
      </c>
      <c r="G50" s="187"/>
      <c r="H50" s="187"/>
      <c r="I50" s="188">
        <f>'Rozpočet Pol'!G33</f>
        <v>0</v>
      </c>
      <c r="J50" s="188"/>
    </row>
    <row r="51" spans="1:10" ht="25.5" customHeight="1" x14ac:dyDescent="0.2">
      <c r="A51" s="166"/>
      <c r="B51" s="169" t="s">
        <v>64</v>
      </c>
      <c r="C51" s="168" t="s">
        <v>65</v>
      </c>
      <c r="D51" s="170"/>
      <c r="E51" s="170"/>
      <c r="F51" s="186" t="s">
        <v>24</v>
      </c>
      <c r="G51" s="187"/>
      <c r="H51" s="187"/>
      <c r="I51" s="188">
        <f>'Rozpočet Pol'!G50</f>
        <v>0</v>
      </c>
      <c r="J51" s="188"/>
    </row>
    <row r="52" spans="1:10" ht="25.5" customHeight="1" x14ac:dyDescent="0.2">
      <c r="A52" s="166"/>
      <c r="B52" s="169" t="s">
        <v>66</v>
      </c>
      <c r="C52" s="168" t="s">
        <v>67</v>
      </c>
      <c r="D52" s="170"/>
      <c r="E52" s="170"/>
      <c r="F52" s="186" t="s">
        <v>24</v>
      </c>
      <c r="G52" s="187"/>
      <c r="H52" s="187"/>
      <c r="I52" s="188">
        <f>'Rozpočet Pol'!G83</f>
        <v>0</v>
      </c>
      <c r="J52" s="188"/>
    </row>
    <row r="53" spans="1:10" ht="25.5" customHeight="1" x14ac:dyDescent="0.2">
      <c r="A53" s="166"/>
      <c r="B53" s="180" t="s">
        <v>68</v>
      </c>
      <c r="C53" s="181" t="s">
        <v>26</v>
      </c>
      <c r="D53" s="182"/>
      <c r="E53" s="182"/>
      <c r="F53" s="189" t="s">
        <v>68</v>
      </c>
      <c r="G53" s="190"/>
      <c r="H53" s="190"/>
      <c r="I53" s="191">
        <f>'Rozpočet Pol'!G87</f>
        <v>0</v>
      </c>
      <c r="J53" s="191"/>
    </row>
    <row r="54" spans="1:10" ht="25.5" customHeight="1" x14ac:dyDescent="0.2">
      <c r="A54" s="167"/>
      <c r="B54" s="173" t="s">
        <v>1</v>
      </c>
      <c r="C54" s="173"/>
      <c r="D54" s="174"/>
      <c r="E54" s="174"/>
      <c r="F54" s="192"/>
      <c r="G54" s="193"/>
      <c r="H54" s="193"/>
      <c r="I54" s="194">
        <f>SUM(I49:I53)</f>
        <v>0</v>
      </c>
      <c r="J54" s="194"/>
    </row>
    <row r="55" spans="1:10" x14ac:dyDescent="0.2">
      <c r="F55" s="195"/>
      <c r="G55" s="129"/>
      <c r="H55" s="195"/>
      <c r="I55" s="129"/>
      <c r="J55" s="129"/>
    </row>
    <row r="56" spans="1:10" x14ac:dyDescent="0.2">
      <c r="F56" s="195"/>
      <c r="G56" s="129"/>
      <c r="H56" s="195"/>
      <c r="I56" s="129"/>
      <c r="J56" s="129"/>
    </row>
    <row r="57" spans="1:10" x14ac:dyDescent="0.2">
      <c r="F57" s="195"/>
      <c r="G57" s="129"/>
      <c r="H57" s="195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71</v>
      </c>
    </row>
    <row r="2" spans="1:60" ht="24.95" customHeight="1" x14ac:dyDescent="0.2">
      <c r="A2" s="205" t="s">
        <v>70</v>
      </c>
      <c r="B2" s="199"/>
      <c r="C2" s="200" t="s">
        <v>46</v>
      </c>
      <c r="D2" s="201"/>
      <c r="E2" s="201"/>
      <c r="F2" s="201"/>
      <c r="G2" s="207"/>
      <c r="AE2" t="s">
        <v>72</v>
      </c>
    </row>
    <row r="3" spans="1:60" ht="24.95" customHeight="1" x14ac:dyDescent="0.2">
      <c r="A3" s="206" t="s">
        <v>7</v>
      </c>
      <c r="B3" s="204"/>
      <c r="C3" s="202" t="s">
        <v>43</v>
      </c>
      <c r="D3" s="203"/>
      <c r="E3" s="203"/>
      <c r="F3" s="203"/>
      <c r="G3" s="208"/>
      <c r="AE3" t="s">
        <v>73</v>
      </c>
    </row>
    <row r="4" spans="1:60" ht="24.95" hidden="1" customHeight="1" x14ac:dyDescent="0.2">
      <c r="A4" s="206" t="s">
        <v>8</v>
      </c>
      <c r="B4" s="204"/>
      <c r="C4" s="202"/>
      <c r="D4" s="203"/>
      <c r="E4" s="203"/>
      <c r="F4" s="203"/>
      <c r="G4" s="208"/>
      <c r="AE4" t="s">
        <v>74</v>
      </c>
    </row>
    <row r="5" spans="1:60" hidden="1" x14ac:dyDescent="0.2">
      <c r="A5" s="209" t="s">
        <v>75</v>
      </c>
      <c r="B5" s="210"/>
      <c r="C5" s="211"/>
      <c r="D5" s="212"/>
      <c r="E5" s="212"/>
      <c r="F5" s="212"/>
      <c r="G5" s="213"/>
      <c r="AE5" t="s">
        <v>76</v>
      </c>
    </row>
    <row r="7" spans="1:60" ht="38.25" x14ac:dyDescent="0.2">
      <c r="A7" s="218" t="s">
        <v>77</v>
      </c>
      <c r="B7" s="219" t="s">
        <v>78</v>
      </c>
      <c r="C7" s="219" t="s">
        <v>79</v>
      </c>
      <c r="D7" s="218" t="s">
        <v>80</v>
      </c>
      <c r="E7" s="218" t="s">
        <v>81</v>
      </c>
      <c r="F7" s="214" t="s">
        <v>82</v>
      </c>
      <c r="G7" s="235" t="s">
        <v>28</v>
      </c>
      <c r="H7" s="236" t="s">
        <v>29</v>
      </c>
      <c r="I7" s="236" t="s">
        <v>83</v>
      </c>
      <c r="J7" s="236" t="s">
        <v>30</v>
      </c>
      <c r="K7" s="236" t="s">
        <v>84</v>
      </c>
      <c r="L7" s="236" t="s">
        <v>85</v>
      </c>
      <c r="M7" s="236" t="s">
        <v>86</v>
      </c>
      <c r="N7" s="236" t="s">
        <v>87</v>
      </c>
      <c r="O7" s="236" t="s">
        <v>88</v>
      </c>
      <c r="P7" s="236" t="s">
        <v>89</v>
      </c>
      <c r="Q7" s="236" t="s">
        <v>90</v>
      </c>
      <c r="R7" s="236" t="s">
        <v>91</v>
      </c>
      <c r="S7" s="236" t="s">
        <v>92</v>
      </c>
      <c r="T7" s="236" t="s">
        <v>93</v>
      </c>
      <c r="U7" s="221" t="s">
        <v>94</v>
      </c>
    </row>
    <row r="8" spans="1:60" x14ac:dyDescent="0.2">
      <c r="A8" s="237" t="s">
        <v>95</v>
      </c>
      <c r="B8" s="238" t="s">
        <v>60</v>
      </c>
      <c r="C8" s="239" t="s">
        <v>61</v>
      </c>
      <c r="D8" s="240"/>
      <c r="E8" s="241"/>
      <c r="F8" s="242"/>
      <c r="G8" s="242">
        <f>SUMIF(AE9:AE32,"&lt;&gt;NOR",G9:G32)</f>
        <v>0</v>
      </c>
      <c r="H8" s="242"/>
      <c r="I8" s="242">
        <f>SUM(I9:I32)</f>
        <v>0</v>
      </c>
      <c r="J8" s="242"/>
      <c r="K8" s="242">
        <f>SUM(K9:K32)</f>
        <v>0</v>
      </c>
      <c r="L8" s="242"/>
      <c r="M8" s="242">
        <f>SUM(M9:M32)</f>
        <v>0</v>
      </c>
      <c r="N8" s="220"/>
      <c r="O8" s="220">
        <f>SUM(O9:O32)</f>
        <v>0.10070999999999999</v>
      </c>
      <c r="P8" s="220"/>
      <c r="Q8" s="220">
        <f>SUM(Q9:Q32)</f>
        <v>0.31832000000000005</v>
      </c>
      <c r="R8" s="220"/>
      <c r="S8" s="220"/>
      <c r="T8" s="237"/>
      <c r="U8" s="220">
        <f>SUM(U9:U32)</f>
        <v>67.61999999999999</v>
      </c>
      <c r="AE8" t="s">
        <v>96</v>
      </c>
    </row>
    <row r="9" spans="1:60" outlineLevel="1" x14ac:dyDescent="0.2">
      <c r="A9" s="216">
        <v>1</v>
      </c>
      <c r="B9" s="222" t="s">
        <v>97</v>
      </c>
      <c r="C9" s="265" t="s">
        <v>98</v>
      </c>
      <c r="D9" s="224" t="s">
        <v>99</v>
      </c>
      <c r="E9" s="230">
        <v>16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0</v>
      </c>
      <c r="M9" s="233">
        <f>G9*(1+L9/100)</f>
        <v>0</v>
      </c>
      <c r="N9" s="225">
        <v>0</v>
      </c>
      <c r="O9" s="225">
        <f>ROUND(E9*N9,5)</f>
        <v>0</v>
      </c>
      <c r="P9" s="225">
        <v>1.4919999999999999E-2</v>
      </c>
      <c r="Q9" s="225">
        <f>ROUND(E9*P9,5)</f>
        <v>0.23871999999999999</v>
      </c>
      <c r="R9" s="225"/>
      <c r="S9" s="225"/>
      <c r="T9" s="226">
        <v>0.41299999999999998</v>
      </c>
      <c r="U9" s="225">
        <f>ROUND(E9*T9,2)</f>
        <v>6.61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100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101</v>
      </c>
      <c r="C10" s="265" t="s">
        <v>102</v>
      </c>
      <c r="D10" s="224" t="s">
        <v>99</v>
      </c>
      <c r="E10" s="230">
        <v>2</v>
      </c>
      <c r="F10" s="232">
        <f>H10+J10</f>
        <v>0</v>
      </c>
      <c r="G10" s="233">
        <f>ROUND(E10*F10,2)</f>
        <v>0</v>
      </c>
      <c r="H10" s="233"/>
      <c r="I10" s="233">
        <f>ROUND(E10*H10,2)</f>
        <v>0</v>
      </c>
      <c r="J10" s="233"/>
      <c r="K10" s="233">
        <f>ROUND(E10*J10,2)</f>
        <v>0</v>
      </c>
      <c r="L10" s="233">
        <v>0</v>
      </c>
      <c r="M10" s="233">
        <f>G10*(1+L10/100)</f>
        <v>0</v>
      </c>
      <c r="N10" s="225">
        <v>0</v>
      </c>
      <c r="O10" s="225">
        <f>ROUND(E10*N10,5)</f>
        <v>0</v>
      </c>
      <c r="P10" s="225">
        <v>3.065E-2</v>
      </c>
      <c r="Q10" s="225">
        <f>ROUND(E10*P10,5)</f>
        <v>6.13E-2</v>
      </c>
      <c r="R10" s="225"/>
      <c r="S10" s="225"/>
      <c r="T10" s="226">
        <v>0.57599999999999996</v>
      </c>
      <c r="U10" s="225">
        <f>ROUND(E10*T10,2)</f>
        <v>1.1499999999999999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100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103</v>
      </c>
      <c r="C11" s="265" t="s">
        <v>104</v>
      </c>
      <c r="D11" s="224" t="s">
        <v>99</v>
      </c>
      <c r="E11" s="230">
        <v>4</v>
      </c>
      <c r="F11" s="232">
        <f>H11+J11</f>
        <v>0</v>
      </c>
      <c r="G11" s="233">
        <f>ROUND(E11*F11,2)</f>
        <v>0</v>
      </c>
      <c r="H11" s="233"/>
      <c r="I11" s="233">
        <f>ROUND(E11*H11,2)</f>
        <v>0</v>
      </c>
      <c r="J11" s="233"/>
      <c r="K11" s="233">
        <f>ROUND(E11*J11,2)</f>
        <v>0</v>
      </c>
      <c r="L11" s="233">
        <v>0</v>
      </c>
      <c r="M11" s="233">
        <f>G11*(1+L11/100)</f>
        <v>0</v>
      </c>
      <c r="N11" s="225">
        <v>0</v>
      </c>
      <c r="O11" s="225">
        <f>ROUND(E11*N11,5)</f>
        <v>0</v>
      </c>
      <c r="P11" s="225">
        <v>2.0999999999999999E-3</v>
      </c>
      <c r="Q11" s="225">
        <f>ROUND(E11*P11,5)</f>
        <v>8.3999999999999995E-3</v>
      </c>
      <c r="R11" s="225"/>
      <c r="S11" s="225"/>
      <c r="T11" s="226">
        <v>3.1E-2</v>
      </c>
      <c r="U11" s="225">
        <f>ROUND(E11*T11,2)</f>
        <v>0.12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100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105</v>
      </c>
      <c r="C12" s="265" t="s">
        <v>106</v>
      </c>
      <c r="D12" s="224" t="s">
        <v>99</v>
      </c>
      <c r="E12" s="230">
        <v>5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0</v>
      </c>
      <c r="M12" s="233">
        <f>G12*(1+L12/100)</f>
        <v>0</v>
      </c>
      <c r="N12" s="225">
        <v>0</v>
      </c>
      <c r="O12" s="225">
        <f>ROUND(E12*N12,5)</f>
        <v>0</v>
      </c>
      <c r="P12" s="225">
        <v>1.98E-3</v>
      </c>
      <c r="Q12" s="225">
        <f>ROUND(E12*P12,5)</f>
        <v>9.9000000000000008E-3</v>
      </c>
      <c r="R12" s="225"/>
      <c r="S12" s="225"/>
      <c r="T12" s="226">
        <v>8.3000000000000004E-2</v>
      </c>
      <c r="U12" s="225">
        <f>ROUND(E12*T12,2)</f>
        <v>0.42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100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16">
        <v>5</v>
      </c>
      <c r="B13" s="222" t="s">
        <v>107</v>
      </c>
      <c r="C13" s="265" t="s">
        <v>108</v>
      </c>
      <c r="D13" s="224" t="s">
        <v>109</v>
      </c>
      <c r="E13" s="230">
        <v>0.318</v>
      </c>
      <c r="F13" s="232">
        <f>H13+J13</f>
        <v>0</v>
      </c>
      <c r="G13" s="233">
        <f>ROUND(E13*F13,2)</f>
        <v>0</v>
      </c>
      <c r="H13" s="233"/>
      <c r="I13" s="233">
        <f>ROUND(E13*H13,2)</f>
        <v>0</v>
      </c>
      <c r="J13" s="233"/>
      <c r="K13" s="233">
        <f>ROUND(E13*J13,2)</f>
        <v>0</v>
      </c>
      <c r="L13" s="233">
        <v>0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3.379</v>
      </c>
      <c r="U13" s="225">
        <f>ROUND(E13*T13,2)</f>
        <v>1.07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100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16">
        <v>6</v>
      </c>
      <c r="B14" s="222" t="s">
        <v>110</v>
      </c>
      <c r="C14" s="265" t="s">
        <v>111</v>
      </c>
      <c r="D14" s="224" t="s">
        <v>112</v>
      </c>
      <c r="E14" s="230">
        <v>4</v>
      </c>
      <c r="F14" s="232">
        <f>H14+J14</f>
        <v>0</v>
      </c>
      <c r="G14" s="233">
        <f>ROUND(E14*F14,2)</f>
        <v>0</v>
      </c>
      <c r="H14" s="233"/>
      <c r="I14" s="233">
        <f>ROUND(E14*H14,2)</f>
        <v>0</v>
      </c>
      <c r="J14" s="233"/>
      <c r="K14" s="233">
        <f>ROUND(E14*J14,2)</f>
        <v>0</v>
      </c>
      <c r="L14" s="233">
        <v>0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0.879</v>
      </c>
      <c r="U14" s="225">
        <f>ROUND(E14*T14,2)</f>
        <v>3.52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100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7</v>
      </c>
      <c r="B15" s="222" t="s">
        <v>113</v>
      </c>
      <c r="C15" s="265" t="s">
        <v>114</v>
      </c>
      <c r="D15" s="224" t="s">
        <v>99</v>
      </c>
      <c r="E15" s="230">
        <v>10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0</v>
      </c>
      <c r="M15" s="233">
        <f>G15*(1+L15/100)</f>
        <v>0</v>
      </c>
      <c r="N15" s="225">
        <v>0</v>
      </c>
      <c r="O15" s="225">
        <f>ROUND(E15*N15,5)</f>
        <v>0</v>
      </c>
      <c r="P15" s="225">
        <v>0</v>
      </c>
      <c r="Q15" s="225">
        <f>ROUND(E15*P15,5)</f>
        <v>0</v>
      </c>
      <c r="R15" s="225"/>
      <c r="S15" s="225"/>
      <c r="T15" s="226">
        <v>0.46500000000000002</v>
      </c>
      <c r="U15" s="225">
        <f>ROUND(E15*T15,2)</f>
        <v>4.6500000000000004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100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16">
        <v>8</v>
      </c>
      <c r="B16" s="222" t="s">
        <v>115</v>
      </c>
      <c r="C16" s="265" t="s">
        <v>116</v>
      </c>
      <c r="D16" s="224" t="s">
        <v>99</v>
      </c>
      <c r="E16" s="230">
        <v>10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0</v>
      </c>
      <c r="M16" s="233">
        <f>G16*(1+L16/100)</f>
        <v>0</v>
      </c>
      <c r="N16" s="225">
        <v>0</v>
      </c>
      <c r="O16" s="225">
        <f>ROUND(E16*N16,5)</f>
        <v>0</v>
      </c>
      <c r="P16" s="225">
        <v>0</v>
      </c>
      <c r="Q16" s="225">
        <f>ROUND(E16*P16,5)</f>
        <v>0</v>
      </c>
      <c r="R16" s="225"/>
      <c r="S16" s="225"/>
      <c r="T16" s="226">
        <v>0.434</v>
      </c>
      <c r="U16" s="225">
        <f>ROUND(E16*T16,2)</f>
        <v>4.34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100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9</v>
      </c>
      <c r="B17" s="222" t="s">
        <v>117</v>
      </c>
      <c r="C17" s="265" t="s">
        <v>118</v>
      </c>
      <c r="D17" s="224" t="s">
        <v>99</v>
      </c>
      <c r="E17" s="230">
        <v>6</v>
      </c>
      <c r="F17" s="232">
        <f>H17+J17</f>
        <v>0</v>
      </c>
      <c r="G17" s="233">
        <f>ROUND(E17*F17,2)</f>
        <v>0</v>
      </c>
      <c r="H17" s="233"/>
      <c r="I17" s="233">
        <f>ROUND(E17*H17,2)</f>
        <v>0</v>
      </c>
      <c r="J17" s="233"/>
      <c r="K17" s="233">
        <f>ROUND(E17*J17,2)</f>
        <v>0</v>
      </c>
      <c r="L17" s="233">
        <v>0</v>
      </c>
      <c r="M17" s="233">
        <f>G17*(1+L17/100)</f>
        <v>0</v>
      </c>
      <c r="N17" s="225">
        <v>3.8000000000000002E-4</v>
      </c>
      <c r="O17" s="225">
        <f>ROUND(E17*N17,5)</f>
        <v>2.2799999999999999E-3</v>
      </c>
      <c r="P17" s="225">
        <v>0</v>
      </c>
      <c r="Q17" s="225">
        <f>ROUND(E17*P17,5)</f>
        <v>0</v>
      </c>
      <c r="R17" s="225"/>
      <c r="S17" s="225"/>
      <c r="T17" s="226">
        <v>0.32</v>
      </c>
      <c r="U17" s="225">
        <f>ROUND(E17*T17,2)</f>
        <v>1.92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100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10</v>
      </c>
      <c r="B18" s="222" t="s">
        <v>119</v>
      </c>
      <c r="C18" s="265" t="s">
        <v>120</v>
      </c>
      <c r="D18" s="224" t="s">
        <v>99</v>
      </c>
      <c r="E18" s="230">
        <v>10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0</v>
      </c>
      <c r="M18" s="233">
        <f>G18*(1+L18/100)</f>
        <v>0</v>
      </c>
      <c r="N18" s="225">
        <v>4.6999999999999999E-4</v>
      </c>
      <c r="O18" s="225">
        <f>ROUND(E18*N18,5)</f>
        <v>4.7000000000000002E-3</v>
      </c>
      <c r="P18" s="225">
        <v>0</v>
      </c>
      <c r="Q18" s="225">
        <f>ROUND(E18*P18,5)</f>
        <v>0</v>
      </c>
      <c r="R18" s="225"/>
      <c r="S18" s="225"/>
      <c r="T18" s="226">
        <v>0.35899999999999999</v>
      </c>
      <c r="U18" s="225">
        <f>ROUND(E18*T18,2)</f>
        <v>3.59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100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11</v>
      </c>
      <c r="B19" s="222" t="s">
        <v>121</v>
      </c>
      <c r="C19" s="265" t="s">
        <v>122</v>
      </c>
      <c r="D19" s="224" t="s">
        <v>99</v>
      </c>
      <c r="E19" s="230">
        <v>10</v>
      </c>
      <c r="F19" s="232">
        <f>H19+J19</f>
        <v>0</v>
      </c>
      <c r="G19" s="233">
        <f>ROUND(E19*F19,2)</f>
        <v>0</v>
      </c>
      <c r="H19" s="233"/>
      <c r="I19" s="233">
        <f>ROUND(E19*H19,2)</f>
        <v>0</v>
      </c>
      <c r="J19" s="233"/>
      <c r="K19" s="233">
        <f>ROUND(E19*J19,2)</f>
        <v>0</v>
      </c>
      <c r="L19" s="233">
        <v>0</v>
      </c>
      <c r="M19" s="233">
        <f>G19*(1+L19/100)</f>
        <v>0</v>
      </c>
      <c r="N19" s="225">
        <v>6.9999999999999999E-4</v>
      </c>
      <c r="O19" s="225">
        <f>ROUND(E19*N19,5)</f>
        <v>7.0000000000000001E-3</v>
      </c>
      <c r="P19" s="225">
        <v>0</v>
      </c>
      <c r="Q19" s="225">
        <f>ROUND(E19*P19,5)</f>
        <v>0</v>
      </c>
      <c r="R19" s="225"/>
      <c r="S19" s="225"/>
      <c r="T19" s="226">
        <v>0.45200000000000001</v>
      </c>
      <c r="U19" s="225">
        <f>ROUND(E19*T19,2)</f>
        <v>4.5199999999999996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100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12</v>
      </c>
      <c r="B20" s="222" t="s">
        <v>123</v>
      </c>
      <c r="C20" s="265" t="s">
        <v>124</v>
      </c>
      <c r="D20" s="224" t="s">
        <v>99</v>
      </c>
      <c r="E20" s="230">
        <v>5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0</v>
      </c>
      <c r="M20" s="233">
        <f>G20*(1+L20/100)</f>
        <v>0</v>
      </c>
      <c r="N20" s="225">
        <v>1.5200000000000001E-3</v>
      </c>
      <c r="O20" s="225">
        <f>ROUND(E20*N20,5)</f>
        <v>7.6E-3</v>
      </c>
      <c r="P20" s="225">
        <v>0</v>
      </c>
      <c r="Q20" s="225">
        <f>ROUND(E20*P20,5)</f>
        <v>0</v>
      </c>
      <c r="R20" s="225"/>
      <c r="S20" s="225"/>
      <c r="T20" s="226">
        <v>1.173</v>
      </c>
      <c r="U20" s="225">
        <f>ROUND(E20*T20,2)</f>
        <v>5.87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100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13</v>
      </c>
      <c r="B21" s="222" t="s">
        <v>125</v>
      </c>
      <c r="C21" s="265" t="s">
        <v>126</v>
      </c>
      <c r="D21" s="224" t="s">
        <v>99</v>
      </c>
      <c r="E21" s="230">
        <v>1</v>
      </c>
      <c r="F21" s="232">
        <f>H21+J21</f>
        <v>0</v>
      </c>
      <c r="G21" s="233">
        <f>ROUND(E21*F21,2)</f>
        <v>0</v>
      </c>
      <c r="H21" s="233"/>
      <c r="I21" s="233">
        <f>ROUND(E21*H21,2)</f>
        <v>0</v>
      </c>
      <c r="J21" s="233"/>
      <c r="K21" s="233">
        <f>ROUND(E21*J21,2)</f>
        <v>0</v>
      </c>
      <c r="L21" s="233">
        <v>0</v>
      </c>
      <c r="M21" s="233">
        <f>G21*(1+L21/100)</f>
        <v>0</v>
      </c>
      <c r="N21" s="225">
        <v>7.7999999999999999E-4</v>
      </c>
      <c r="O21" s="225">
        <f>ROUND(E21*N21,5)</f>
        <v>7.7999999999999999E-4</v>
      </c>
      <c r="P21" s="225">
        <v>0</v>
      </c>
      <c r="Q21" s="225">
        <f>ROUND(E21*P21,5)</f>
        <v>0</v>
      </c>
      <c r="R21" s="225"/>
      <c r="S21" s="225"/>
      <c r="T21" s="226">
        <v>0.81899999999999995</v>
      </c>
      <c r="U21" s="225">
        <f>ROUND(E21*T21,2)</f>
        <v>0.82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100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14</v>
      </c>
      <c r="B22" s="222" t="s">
        <v>127</v>
      </c>
      <c r="C22" s="265" t="s">
        <v>128</v>
      </c>
      <c r="D22" s="224" t="s">
        <v>99</v>
      </c>
      <c r="E22" s="230">
        <v>4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0</v>
      </c>
      <c r="M22" s="233">
        <f>G22*(1+L22/100)</f>
        <v>0</v>
      </c>
      <c r="N22" s="225">
        <v>1.31E-3</v>
      </c>
      <c r="O22" s="225">
        <f>ROUND(E22*N22,5)</f>
        <v>5.2399999999999999E-3</v>
      </c>
      <c r="P22" s="225">
        <v>0</v>
      </c>
      <c r="Q22" s="225">
        <f>ROUND(E22*P22,5)</f>
        <v>0</v>
      </c>
      <c r="R22" s="225"/>
      <c r="S22" s="225"/>
      <c r="T22" s="226">
        <v>0.79700000000000004</v>
      </c>
      <c r="U22" s="225">
        <f>ROUND(E22*T22,2)</f>
        <v>3.19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100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15</v>
      </c>
      <c r="B23" s="222" t="s">
        <v>129</v>
      </c>
      <c r="C23" s="265" t="s">
        <v>130</v>
      </c>
      <c r="D23" s="224" t="s">
        <v>99</v>
      </c>
      <c r="E23" s="230">
        <v>7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0</v>
      </c>
      <c r="M23" s="233">
        <f>G23*(1+L23/100)</f>
        <v>0</v>
      </c>
      <c r="N23" s="225">
        <v>7.3999999999999999E-4</v>
      </c>
      <c r="O23" s="225">
        <f>ROUND(E23*N23,5)</f>
        <v>5.1799999999999997E-3</v>
      </c>
      <c r="P23" s="225">
        <v>0</v>
      </c>
      <c r="Q23" s="225">
        <f>ROUND(E23*P23,5)</f>
        <v>0</v>
      </c>
      <c r="R23" s="225"/>
      <c r="S23" s="225"/>
      <c r="T23" s="226">
        <v>0.66820000000000002</v>
      </c>
      <c r="U23" s="225">
        <f>ROUND(E23*T23,2)</f>
        <v>4.68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100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16">
        <v>16</v>
      </c>
      <c r="B24" s="222" t="s">
        <v>131</v>
      </c>
      <c r="C24" s="265" t="s">
        <v>132</v>
      </c>
      <c r="D24" s="224" t="s">
        <v>99</v>
      </c>
      <c r="E24" s="230">
        <v>21</v>
      </c>
      <c r="F24" s="232">
        <f>H24+J24</f>
        <v>0</v>
      </c>
      <c r="G24" s="233">
        <f>ROUND(E24*F24,2)</f>
        <v>0</v>
      </c>
      <c r="H24" s="233"/>
      <c r="I24" s="233">
        <f>ROUND(E24*H24,2)</f>
        <v>0</v>
      </c>
      <c r="J24" s="233"/>
      <c r="K24" s="233">
        <f>ROUND(E24*J24,2)</f>
        <v>0</v>
      </c>
      <c r="L24" s="233">
        <v>0</v>
      </c>
      <c r="M24" s="233">
        <f>G24*(1+L24/100)</f>
        <v>0</v>
      </c>
      <c r="N24" s="225">
        <v>1.3699999999999999E-3</v>
      </c>
      <c r="O24" s="225">
        <f>ROUND(E24*N24,5)</f>
        <v>2.877E-2</v>
      </c>
      <c r="P24" s="225">
        <v>0</v>
      </c>
      <c r="Q24" s="225">
        <f>ROUND(E24*P24,5)</f>
        <v>0</v>
      </c>
      <c r="R24" s="225"/>
      <c r="S24" s="225"/>
      <c r="T24" s="226">
        <v>0.79669999999999996</v>
      </c>
      <c r="U24" s="225">
        <f>ROUND(E24*T24,2)</f>
        <v>16.73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100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16">
        <v>17</v>
      </c>
      <c r="B25" s="222" t="s">
        <v>133</v>
      </c>
      <c r="C25" s="265" t="s">
        <v>134</v>
      </c>
      <c r="D25" s="224" t="s">
        <v>112</v>
      </c>
      <c r="E25" s="230">
        <v>6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0</v>
      </c>
      <c r="M25" s="233">
        <f>G25*(1+L25/100)</f>
        <v>0</v>
      </c>
      <c r="N25" s="225">
        <v>7.2000000000000005E-4</v>
      </c>
      <c r="O25" s="225">
        <f>ROUND(E25*N25,5)</f>
        <v>4.3200000000000001E-3</v>
      </c>
      <c r="P25" s="225">
        <v>0</v>
      </c>
      <c r="Q25" s="225">
        <f>ROUND(E25*P25,5)</f>
        <v>0</v>
      </c>
      <c r="R25" s="225"/>
      <c r="S25" s="225"/>
      <c r="T25" s="226">
        <v>0.2</v>
      </c>
      <c r="U25" s="225">
        <f>ROUND(E25*T25,2)</f>
        <v>1.2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100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16">
        <v>18</v>
      </c>
      <c r="B26" s="222" t="s">
        <v>135</v>
      </c>
      <c r="C26" s="265" t="s">
        <v>136</v>
      </c>
      <c r="D26" s="224" t="s">
        <v>112</v>
      </c>
      <c r="E26" s="230">
        <v>6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0</v>
      </c>
      <c r="M26" s="233">
        <f>G26*(1+L26/100)</f>
        <v>0</v>
      </c>
      <c r="N26" s="225">
        <v>3.7299999999999998E-3</v>
      </c>
      <c r="O26" s="225">
        <f>ROUND(E26*N26,5)</f>
        <v>2.2380000000000001E-2</v>
      </c>
      <c r="P26" s="225">
        <v>0</v>
      </c>
      <c r="Q26" s="225">
        <f>ROUND(E26*P26,5)</f>
        <v>0</v>
      </c>
      <c r="R26" s="225"/>
      <c r="S26" s="225"/>
      <c r="T26" s="226">
        <v>0</v>
      </c>
      <c r="U26" s="225">
        <f>ROUND(E26*T26,2)</f>
        <v>0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137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16">
        <v>19</v>
      </c>
      <c r="B27" s="222" t="s">
        <v>138</v>
      </c>
      <c r="C27" s="265" t="s">
        <v>139</v>
      </c>
      <c r="D27" s="224" t="s">
        <v>112</v>
      </c>
      <c r="E27" s="230">
        <v>2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0</v>
      </c>
      <c r="M27" s="233">
        <f>G27*(1+L27/100)</f>
        <v>0</v>
      </c>
      <c r="N27" s="225">
        <v>3.0400000000000002E-3</v>
      </c>
      <c r="O27" s="225">
        <f>ROUND(E27*N27,5)</f>
        <v>6.0800000000000003E-3</v>
      </c>
      <c r="P27" s="225">
        <v>0</v>
      </c>
      <c r="Q27" s="225">
        <f>ROUND(E27*P27,5)</f>
        <v>0</v>
      </c>
      <c r="R27" s="225"/>
      <c r="S27" s="225"/>
      <c r="T27" s="226">
        <v>0</v>
      </c>
      <c r="U27" s="225">
        <f>ROUND(E27*T27,2)</f>
        <v>0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137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20</v>
      </c>
      <c r="B28" s="222" t="s">
        <v>140</v>
      </c>
      <c r="C28" s="265" t="s">
        <v>141</v>
      </c>
      <c r="D28" s="224" t="s">
        <v>112</v>
      </c>
      <c r="E28" s="230">
        <v>2</v>
      </c>
      <c r="F28" s="232">
        <f>H28+J28</f>
        <v>0</v>
      </c>
      <c r="G28" s="233">
        <f>ROUND(E28*F28,2)</f>
        <v>0</v>
      </c>
      <c r="H28" s="233"/>
      <c r="I28" s="233">
        <f>ROUND(E28*H28,2)</f>
        <v>0</v>
      </c>
      <c r="J28" s="233"/>
      <c r="K28" s="233">
        <f>ROUND(E28*J28,2)</f>
        <v>0</v>
      </c>
      <c r="L28" s="233">
        <v>0</v>
      </c>
      <c r="M28" s="233">
        <f>G28*(1+L28/100)</f>
        <v>0</v>
      </c>
      <c r="N28" s="225">
        <v>6.7000000000000002E-4</v>
      </c>
      <c r="O28" s="225">
        <f>ROUND(E28*N28,5)</f>
        <v>1.34E-3</v>
      </c>
      <c r="P28" s="225">
        <v>0</v>
      </c>
      <c r="Q28" s="225">
        <f>ROUND(E28*P28,5)</f>
        <v>0</v>
      </c>
      <c r="R28" s="225"/>
      <c r="S28" s="225"/>
      <c r="T28" s="226">
        <v>0</v>
      </c>
      <c r="U28" s="225">
        <f>ROUND(E28*T28,2)</f>
        <v>0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137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21</v>
      </c>
      <c r="B29" s="222" t="s">
        <v>142</v>
      </c>
      <c r="C29" s="265" t="s">
        <v>143</v>
      </c>
      <c r="D29" s="224" t="s">
        <v>112</v>
      </c>
      <c r="E29" s="230">
        <v>6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0</v>
      </c>
      <c r="M29" s="233">
        <f>G29*(1+L29/100)</f>
        <v>0</v>
      </c>
      <c r="N29" s="225">
        <v>8.4000000000000003E-4</v>
      </c>
      <c r="O29" s="225">
        <f>ROUND(E29*N29,5)</f>
        <v>5.0400000000000002E-3</v>
      </c>
      <c r="P29" s="225">
        <v>0</v>
      </c>
      <c r="Q29" s="225">
        <f>ROUND(E29*P29,5)</f>
        <v>0</v>
      </c>
      <c r="R29" s="225"/>
      <c r="S29" s="225"/>
      <c r="T29" s="226">
        <v>0</v>
      </c>
      <c r="U29" s="225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137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22</v>
      </c>
      <c r="B30" s="222" t="s">
        <v>144</v>
      </c>
      <c r="C30" s="265" t="s">
        <v>145</v>
      </c>
      <c r="D30" s="224" t="s">
        <v>112</v>
      </c>
      <c r="E30" s="230">
        <v>8</v>
      </c>
      <c r="F30" s="232">
        <f>H30+J30</f>
        <v>0</v>
      </c>
      <c r="G30" s="233">
        <f>ROUND(E30*F30,2)</f>
        <v>0</v>
      </c>
      <c r="H30" s="233"/>
      <c r="I30" s="233">
        <f>ROUND(E30*H30,2)</f>
        <v>0</v>
      </c>
      <c r="J30" s="233"/>
      <c r="K30" s="233">
        <f>ROUND(E30*J30,2)</f>
        <v>0</v>
      </c>
      <c r="L30" s="233">
        <v>0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</v>
      </c>
      <c r="U30" s="225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100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23</v>
      </c>
      <c r="B31" s="222" t="s">
        <v>146</v>
      </c>
      <c r="C31" s="265" t="s">
        <v>147</v>
      </c>
      <c r="D31" s="224" t="s">
        <v>99</v>
      </c>
      <c r="E31" s="230">
        <v>64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0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4.8000000000000001E-2</v>
      </c>
      <c r="U31" s="225">
        <f>ROUND(E31*T31,2)</f>
        <v>3.07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100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24</v>
      </c>
      <c r="B32" s="222" t="s">
        <v>148</v>
      </c>
      <c r="C32" s="265" t="s">
        <v>149</v>
      </c>
      <c r="D32" s="224" t="s">
        <v>109</v>
      </c>
      <c r="E32" s="230">
        <v>0.1007</v>
      </c>
      <c r="F32" s="232">
        <f>H32+J32</f>
        <v>0</v>
      </c>
      <c r="G32" s="233">
        <f>ROUND(E32*F32,2)</f>
        <v>0</v>
      </c>
      <c r="H32" s="233"/>
      <c r="I32" s="233">
        <f>ROUND(E32*H32,2)</f>
        <v>0</v>
      </c>
      <c r="J32" s="233"/>
      <c r="K32" s="233">
        <f>ROUND(E32*J32,2)</f>
        <v>0</v>
      </c>
      <c r="L32" s="233">
        <v>0</v>
      </c>
      <c r="M32" s="233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1.5229999999999999</v>
      </c>
      <c r="U32" s="225">
        <f>ROUND(E32*T32,2)</f>
        <v>0.15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100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">
      <c r="A33" s="217" t="s">
        <v>95</v>
      </c>
      <c r="B33" s="223" t="s">
        <v>62</v>
      </c>
      <c r="C33" s="266" t="s">
        <v>63</v>
      </c>
      <c r="D33" s="227"/>
      <c r="E33" s="231"/>
      <c r="F33" s="234"/>
      <c r="G33" s="234">
        <f>SUMIF(AE34:AE49,"&lt;&gt;NOR",G34:G49)</f>
        <v>0</v>
      </c>
      <c r="H33" s="234"/>
      <c r="I33" s="234">
        <f>SUM(I34:I49)</f>
        <v>0</v>
      </c>
      <c r="J33" s="234"/>
      <c r="K33" s="234">
        <f>SUM(K34:K49)</f>
        <v>0</v>
      </c>
      <c r="L33" s="234"/>
      <c r="M33" s="234">
        <f>SUM(M34:M49)</f>
        <v>0</v>
      </c>
      <c r="N33" s="228"/>
      <c r="O33" s="228">
        <f>SUM(O34:O49)</f>
        <v>0.14585999999999996</v>
      </c>
      <c r="P33" s="228"/>
      <c r="Q33" s="228">
        <f>SUM(Q34:Q49)</f>
        <v>0</v>
      </c>
      <c r="R33" s="228"/>
      <c r="S33" s="228"/>
      <c r="T33" s="229"/>
      <c r="U33" s="228">
        <f>SUM(U34:U49)</f>
        <v>103.27</v>
      </c>
      <c r="AE33" t="s">
        <v>96</v>
      </c>
    </row>
    <row r="34" spans="1:60" ht="22.5" outlineLevel="1" x14ac:dyDescent="0.2">
      <c r="A34" s="216">
        <v>25</v>
      </c>
      <c r="B34" s="222" t="s">
        <v>150</v>
      </c>
      <c r="C34" s="265" t="s">
        <v>151</v>
      </c>
      <c r="D34" s="224" t="s">
        <v>99</v>
      </c>
      <c r="E34" s="230">
        <v>32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0</v>
      </c>
      <c r="M34" s="233">
        <f>G34*(1+L34/100)</f>
        <v>0</v>
      </c>
      <c r="N34" s="225">
        <v>6.6E-4</v>
      </c>
      <c r="O34" s="225">
        <f>ROUND(E34*N34,5)</f>
        <v>2.112E-2</v>
      </c>
      <c r="P34" s="225">
        <v>0</v>
      </c>
      <c r="Q34" s="225">
        <f>ROUND(E34*P34,5)</f>
        <v>0</v>
      </c>
      <c r="R34" s="225"/>
      <c r="S34" s="225"/>
      <c r="T34" s="226">
        <v>0.29730000000000001</v>
      </c>
      <c r="U34" s="225">
        <f>ROUND(E34*T34,2)</f>
        <v>9.51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100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16">
        <v>26</v>
      </c>
      <c r="B35" s="222" t="s">
        <v>152</v>
      </c>
      <c r="C35" s="265" t="s">
        <v>153</v>
      </c>
      <c r="D35" s="224" t="s">
        <v>99</v>
      </c>
      <c r="E35" s="230">
        <v>41</v>
      </c>
      <c r="F35" s="232">
        <f>H35+J35</f>
        <v>0</v>
      </c>
      <c r="G35" s="233">
        <f>ROUND(E35*F35,2)</f>
        <v>0</v>
      </c>
      <c r="H35" s="233"/>
      <c r="I35" s="233">
        <f>ROUND(E35*H35,2)</f>
        <v>0</v>
      </c>
      <c r="J35" s="233"/>
      <c r="K35" s="233">
        <f>ROUND(E35*J35,2)</f>
        <v>0</v>
      </c>
      <c r="L35" s="233">
        <v>0</v>
      </c>
      <c r="M35" s="233">
        <f>G35*(1+L35/100)</f>
        <v>0</v>
      </c>
      <c r="N35" s="225">
        <v>8.4999999999999995E-4</v>
      </c>
      <c r="O35" s="225">
        <f>ROUND(E35*N35,5)</f>
        <v>3.4849999999999999E-2</v>
      </c>
      <c r="P35" s="225">
        <v>0</v>
      </c>
      <c r="Q35" s="225">
        <f>ROUND(E35*P35,5)</f>
        <v>0</v>
      </c>
      <c r="R35" s="225"/>
      <c r="S35" s="225"/>
      <c r="T35" s="226">
        <v>0.33279999999999998</v>
      </c>
      <c r="U35" s="225">
        <f>ROUND(E35*T35,2)</f>
        <v>13.64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100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16">
        <v>27</v>
      </c>
      <c r="B36" s="222" t="s">
        <v>154</v>
      </c>
      <c r="C36" s="265" t="s">
        <v>155</v>
      </c>
      <c r="D36" s="224" t="s">
        <v>99</v>
      </c>
      <c r="E36" s="230">
        <v>10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0</v>
      </c>
      <c r="M36" s="233">
        <f>G36*(1+L36/100)</f>
        <v>0</v>
      </c>
      <c r="N36" s="225">
        <v>1.1000000000000001E-3</v>
      </c>
      <c r="O36" s="225">
        <f>ROUND(E36*N36,5)</f>
        <v>1.0999999999999999E-2</v>
      </c>
      <c r="P36" s="225">
        <v>0</v>
      </c>
      <c r="Q36" s="225">
        <f>ROUND(E36*P36,5)</f>
        <v>0</v>
      </c>
      <c r="R36" s="225"/>
      <c r="S36" s="225"/>
      <c r="T36" s="226">
        <v>0.38469999999999999</v>
      </c>
      <c r="U36" s="225">
        <f>ROUND(E36*T36,2)</f>
        <v>3.85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100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16">
        <v>28</v>
      </c>
      <c r="B37" s="222" t="s">
        <v>150</v>
      </c>
      <c r="C37" s="265" t="s">
        <v>156</v>
      </c>
      <c r="D37" s="224" t="s">
        <v>99</v>
      </c>
      <c r="E37" s="230">
        <v>46</v>
      </c>
      <c r="F37" s="232">
        <f>H37+J37</f>
        <v>0</v>
      </c>
      <c r="G37" s="233">
        <f>ROUND(E37*F37,2)</f>
        <v>0</v>
      </c>
      <c r="H37" s="233"/>
      <c r="I37" s="233">
        <f>ROUND(E37*H37,2)</f>
        <v>0</v>
      </c>
      <c r="J37" s="233"/>
      <c r="K37" s="233">
        <f>ROUND(E37*J37,2)</f>
        <v>0</v>
      </c>
      <c r="L37" s="233">
        <v>0</v>
      </c>
      <c r="M37" s="233">
        <f>G37*(1+L37/100)</f>
        <v>0</v>
      </c>
      <c r="N37" s="225">
        <v>6.6E-4</v>
      </c>
      <c r="O37" s="225">
        <f>ROUND(E37*N37,5)</f>
        <v>3.0360000000000002E-2</v>
      </c>
      <c r="P37" s="225">
        <v>0</v>
      </c>
      <c r="Q37" s="225">
        <f>ROUND(E37*P37,5)</f>
        <v>0</v>
      </c>
      <c r="R37" s="225"/>
      <c r="S37" s="225"/>
      <c r="T37" s="226">
        <v>0.29730000000000001</v>
      </c>
      <c r="U37" s="225">
        <f>ROUND(E37*T37,2)</f>
        <v>13.68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100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16">
        <v>29</v>
      </c>
      <c r="B38" s="222" t="s">
        <v>152</v>
      </c>
      <c r="C38" s="265" t="s">
        <v>157</v>
      </c>
      <c r="D38" s="224" t="s">
        <v>99</v>
      </c>
      <c r="E38" s="230">
        <v>33</v>
      </c>
      <c r="F38" s="232">
        <f>H38+J38</f>
        <v>0</v>
      </c>
      <c r="G38" s="233">
        <f>ROUND(E38*F38,2)</f>
        <v>0</v>
      </c>
      <c r="H38" s="233"/>
      <c r="I38" s="233">
        <f>ROUND(E38*H38,2)</f>
        <v>0</v>
      </c>
      <c r="J38" s="233"/>
      <c r="K38" s="233">
        <f>ROUND(E38*J38,2)</f>
        <v>0</v>
      </c>
      <c r="L38" s="233">
        <v>0</v>
      </c>
      <c r="M38" s="233">
        <f>G38*(1+L38/100)</f>
        <v>0</v>
      </c>
      <c r="N38" s="225">
        <v>8.4999999999999995E-4</v>
      </c>
      <c r="O38" s="225">
        <f>ROUND(E38*N38,5)</f>
        <v>2.8049999999999999E-2</v>
      </c>
      <c r="P38" s="225">
        <v>0</v>
      </c>
      <c r="Q38" s="225">
        <f>ROUND(E38*P38,5)</f>
        <v>0</v>
      </c>
      <c r="R38" s="225"/>
      <c r="S38" s="225"/>
      <c r="T38" s="226">
        <v>0.33279999999999998</v>
      </c>
      <c r="U38" s="225">
        <f>ROUND(E38*T38,2)</f>
        <v>10.98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100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16">
        <v>30</v>
      </c>
      <c r="B39" s="222" t="s">
        <v>154</v>
      </c>
      <c r="C39" s="265" t="s">
        <v>158</v>
      </c>
      <c r="D39" s="224" t="s">
        <v>99</v>
      </c>
      <c r="E39" s="230">
        <v>8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0</v>
      </c>
      <c r="M39" s="233">
        <f>G39*(1+L39/100)</f>
        <v>0</v>
      </c>
      <c r="N39" s="225">
        <v>1.1000000000000001E-3</v>
      </c>
      <c r="O39" s="225">
        <f>ROUND(E39*N39,5)</f>
        <v>8.8000000000000005E-3</v>
      </c>
      <c r="P39" s="225">
        <v>0</v>
      </c>
      <c r="Q39" s="225">
        <f>ROUND(E39*P39,5)</f>
        <v>0</v>
      </c>
      <c r="R39" s="225"/>
      <c r="S39" s="225"/>
      <c r="T39" s="226">
        <v>0.38469999999999999</v>
      </c>
      <c r="U39" s="225">
        <f>ROUND(E39*T39,2)</f>
        <v>3.08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100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16">
        <v>31</v>
      </c>
      <c r="B40" s="222" t="s">
        <v>159</v>
      </c>
      <c r="C40" s="265" t="s">
        <v>160</v>
      </c>
      <c r="D40" s="224" t="s">
        <v>99</v>
      </c>
      <c r="E40" s="230">
        <v>32</v>
      </c>
      <c r="F40" s="232">
        <f>H40+J40</f>
        <v>0</v>
      </c>
      <c r="G40" s="233">
        <f>ROUND(E40*F40,2)</f>
        <v>0</v>
      </c>
      <c r="H40" s="233"/>
      <c r="I40" s="233">
        <f>ROUND(E40*H40,2)</f>
        <v>0</v>
      </c>
      <c r="J40" s="233"/>
      <c r="K40" s="233">
        <f>ROUND(E40*J40,2)</f>
        <v>0</v>
      </c>
      <c r="L40" s="233">
        <v>0</v>
      </c>
      <c r="M40" s="233">
        <f>G40*(1+L40/100)</f>
        <v>0</v>
      </c>
      <c r="N40" s="225">
        <v>6.0000000000000002E-5</v>
      </c>
      <c r="O40" s="225">
        <f>ROUND(E40*N40,5)</f>
        <v>1.92E-3</v>
      </c>
      <c r="P40" s="225">
        <v>0</v>
      </c>
      <c r="Q40" s="225">
        <f>ROUND(E40*P40,5)</f>
        <v>0</v>
      </c>
      <c r="R40" s="225"/>
      <c r="S40" s="225"/>
      <c r="T40" s="226">
        <v>0.129</v>
      </c>
      <c r="U40" s="225">
        <f>ROUND(E40*T40,2)</f>
        <v>4.13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100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16">
        <v>32</v>
      </c>
      <c r="B41" s="222" t="s">
        <v>161</v>
      </c>
      <c r="C41" s="265" t="s">
        <v>162</v>
      </c>
      <c r="D41" s="224" t="s">
        <v>99</v>
      </c>
      <c r="E41" s="230">
        <v>41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0</v>
      </c>
      <c r="M41" s="233">
        <f>G41*(1+L41/100)</f>
        <v>0</v>
      </c>
      <c r="N41" s="225">
        <v>6.0000000000000002E-5</v>
      </c>
      <c r="O41" s="225">
        <f>ROUND(E41*N41,5)</f>
        <v>2.4599999999999999E-3</v>
      </c>
      <c r="P41" s="225">
        <v>0</v>
      </c>
      <c r="Q41" s="225">
        <f>ROUND(E41*P41,5)</f>
        <v>0</v>
      </c>
      <c r="R41" s="225"/>
      <c r="S41" s="225"/>
      <c r="T41" s="226">
        <v>0.14199999999999999</v>
      </c>
      <c r="U41" s="225">
        <f>ROUND(E41*T41,2)</f>
        <v>5.82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100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16">
        <v>33</v>
      </c>
      <c r="B42" s="222" t="s">
        <v>163</v>
      </c>
      <c r="C42" s="265" t="s">
        <v>164</v>
      </c>
      <c r="D42" s="224" t="s">
        <v>99</v>
      </c>
      <c r="E42" s="230">
        <v>10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0</v>
      </c>
      <c r="M42" s="233">
        <f>G42*(1+L42/100)</f>
        <v>0</v>
      </c>
      <c r="N42" s="225">
        <v>1.1E-4</v>
      </c>
      <c r="O42" s="225">
        <f>ROUND(E42*N42,5)</f>
        <v>1.1000000000000001E-3</v>
      </c>
      <c r="P42" s="225">
        <v>0</v>
      </c>
      <c r="Q42" s="225">
        <f>ROUND(E42*P42,5)</f>
        <v>0</v>
      </c>
      <c r="R42" s="225"/>
      <c r="S42" s="225"/>
      <c r="T42" s="226">
        <v>0.157</v>
      </c>
      <c r="U42" s="225">
        <f>ROUND(E42*T42,2)</f>
        <v>1.57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100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16">
        <v>34</v>
      </c>
      <c r="B43" s="222" t="s">
        <v>165</v>
      </c>
      <c r="C43" s="265" t="s">
        <v>166</v>
      </c>
      <c r="D43" s="224" t="s">
        <v>99</v>
      </c>
      <c r="E43" s="230">
        <v>8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0</v>
      </c>
      <c r="M43" s="233">
        <f>G43*(1+L43/100)</f>
        <v>0</v>
      </c>
      <c r="N43" s="225">
        <v>6.9999999999999994E-5</v>
      </c>
      <c r="O43" s="225">
        <f>ROUND(E43*N43,5)</f>
        <v>5.5999999999999995E-4</v>
      </c>
      <c r="P43" s="225">
        <v>0</v>
      </c>
      <c r="Q43" s="225">
        <f>ROUND(E43*P43,5)</f>
        <v>0</v>
      </c>
      <c r="R43" s="225"/>
      <c r="S43" s="225"/>
      <c r="T43" s="226">
        <v>0.129</v>
      </c>
      <c r="U43" s="225">
        <f>ROUND(E43*T43,2)</f>
        <v>1.03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100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16">
        <v>35</v>
      </c>
      <c r="B44" s="222" t="s">
        <v>167</v>
      </c>
      <c r="C44" s="265" t="s">
        <v>168</v>
      </c>
      <c r="D44" s="224" t="s">
        <v>99</v>
      </c>
      <c r="E44" s="230">
        <v>32</v>
      </c>
      <c r="F44" s="232">
        <f>H44+J44</f>
        <v>0</v>
      </c>
      <c r="G44" s="233">
        <f>ROUND(E44*F44,2)</f>
        <v>0</v>
      </c>
      <c r="H44" s="233"/>
      <c r="I44" s="233">
        <f>ROUND(E44*H44,2)</f>
        <v>0</v>
      </c>
      <c r="J44" s="233"/>
      <c r="K44" s="233">
        <f>ROUND(E44*J44,2)</f>
        <v>0</v>
      </c>
      <c r="L44" s="233">
        <v>0</v>
      </c>
      <c r="M44" s="233">
        <f>G44*(1+L44/100)</f>
        <v>0</v>
      </c>
      <c r="N44" s="225">
        <v>6.9999999999999994E-5</v>
      </c>
      <c r="O44" s="225">
        <f>ROUND(E44*N44,5)</f>
        <v>2.2399999999999998E-3</v>
      </c>
      <c r="P44" s="225">
        <v>0</v>
      </c>
      <c r="Q44" s="225">
        <f>ROUND(E44*P44,5)</f>
        <v>0</v>
      </c>
      <c r="R44" s="225"/>
      <c r="S44" s="225"/>
      <c r="T44" s="226">
        <v>0.14199999999999999</v>
      </c>
      <c r="U44" s="225">
        <f>ROUND(E44*T44,2)</f>
        <v>4.54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100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16">
        <v>36</v>
      </c>
      <c r="B45" s="222" t="s">
        <v>169</v>
      </c>
      <c r="C45" s="265" t="s">
        <v>170</v>
      </c>
      <c r="D45" s="224" t="s">
        <v>99</v>
      </c>
      <c r="E45" s="230">
        <v>8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0</v>
      </c>
      <c r="M45" s="233">
        <f>G45*(1+L45/100)</f>
        <v>0</v>
      </c>
      <c r="N45" s="225">
        <v>1.2E-4</v>
      </c>
      <c r="O45" s="225">
        <f>ROUND(E45*N45,5)</f>
        <v>9.6000000000000002E-4</v>
      </c>
      <c r="P45" s="225">
        <v>0</v>
      </c>
      <c r="Q45" s="225">
        <f>ROUND(E45*P45,5)</f>
        <v>0</v>
      </c>
      <c r="R45" s="225"/>
      <c r="S45" s="225"/>
      <c r="T45" s="226">
        <v>0.157</v>
      </c>
      <c r="U45" s="225">
        <f>ROUND(E45*T45,2)</f>
        <v>1.26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100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37</v>
      </c>
      <c r="B46" s="222" t="s">
        <v>171</v>
      </c>
      <c r="C46" s="265" t="s">
        <v>172</v>
      </c>
      <c r="D46" s="224" t="s">
        <v>112</v>
      </c>
      <c r="E46" s="230">
        <v>56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0</v>
      </c>
      <c r="M46" s="233">
        <f>G46*(1+L46/100)</f>
        <v>0</v>
      </c>
      <c r="N46" s="225">
        <v>0</v>
      </c>
      <c r="O46" s="225">
        <f>ROUND(E46*N46,5)</f>
        <v>0</v>
      </c>
      <c r="P46" s="225">
        <v>0</v>
      </c>
      <c r="Q46" s="225">
        <f>ROUND(E46*P46,5)</f>
        <v>0</v>
      </c>
      <c r="R46" s="225"/>
      <c r="S46" s="225"/>
      <c r="T46" s="226">
        <v>0.42499999999999999</v>
      </c>
      <c r="U46" s="225">
        <f>ROUND(E46*T46,2)</f>
        <v>23.8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100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>
        <v>38</v>
      </c>
      <c r="B47" s="222" t="s">
        <v>173</v>
      </c>
      <c r="C47" s="265" t="s">
        <v>174</v>
      </c>
      <c r="D47" s="224" t="s">
        <v>112</v>
      </c>
      <c r="E47" s="230">
        <v>4</v>
      </c>
      <c r="F47" s="232">
        <f>H47+J47</f>
        <v>0</v>
      </c>
      <c r="G47" s="233">
        <f>ROUND(E47*F47,2)</f>
        <v>0</v>
      </c>
      <c r="H47" s="233"/>
      <c r="I47" s="233">
        <f>ROUND(E47*H47,2)</f>
        <v>0</v>
      </c>
      <c r="J47" s="233"/>
      <c r="K47" s="233">
        <f>ROUND(E47*J47,2)</f>
        <v>0</v>
      </c>
      <c r="L47" s="233">
        <v>0</v>
      </c>
      <c r="M47" s="233">
        <f>G47*(1+L47/100)</f>
        <v>0</v>
      </c>
      <c r="N47" s="225">
        <v>6.0999999999999997E-4</v>
      </c>
      <c r="O47" s="225">
        <f>ROUND(E47*N47,5)</f>
        <v>2.4399999999999999E-3</v>
      </c>
      <c r="P47" s="225">
        <v>0</v>
      </c>
      <c r="Q47" s="225">
        <f>ROUND(E47*P47,5)</f>
        <v>0</v>
      </c>
      <c r="R47" s="225"/>
      <c r="S47" s="225"/>
      <c r="T47" s="226">
        <v>0.22700000000000001</v>
      </c>
      <c r="U47" s="225">
        <f>ROUND(E47*T47,2)</f>
        <v>0.91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100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39</v>
      </c>
      <c r="B48" s="222" t="s">
        <v>175</v>
      </c>
      <c r="C48" s="265" t="s">
        <v>176</v>
      </c>
      <c r="D48" s="224" t="s">
        <v>99</v>
      </c>
      <c r="E48" s="230">
        <v>170</v>
      </c>
      <c r="F48" s="232">
        <f>H48+J48</f>
        <v>0</v>
      </c>
      <c r="G48" s="233">
        <f>ROUND(E48*F48,2)</f>
        <v>0</v>
      </c>
      <c r="H48" s="233"/>
      <c r="I48" s="233">
        <f>ROUND(E48*H48,2)</f>
        <v>0</v>
      </c>
      <c r="J48" s="233"/>
      <c r="K48" s="233">
        <f>ROUND(E48*J48,2)</f>
        <v>0</v>
      </c>
      <c r="L48" s="233">
        <v>0</v>
      </c>
      <c r="M48" s="233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3.1E-2</v>
      </c>
      <c r="U48" s="225">
        <f>ROUND(E48*T48,2)</f>
        <v>5.27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100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>
        <v>40</v>
      </c>
      <c r="B49" s="222" t="s">
        <v>177</v>
      </c>
      <c r="C49" s="265" t="s">
        <v>178</v>
      </c>
      <c r="D49" s="224" t="s">
        <v>109</v>
      </c>
      <c r="E49" s="230">
        <v>0.14599999999999999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0</v>
      </c>
      <c r="M49" s="233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1.3740000000000001</v>
      </c>
      <c r="U49" s="225">
        <f>ROUND(E49*T49,2)</f>
        <v>0.2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100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">
      <c r="A50" s="217" t="s">
        <v>95</v>
      </c>
      <c r="B50" s="223" t="s">
        <v>64</v>
      </c>
      <c r="C50" s="266" t="s">
        <v>65</v>
      </c>
      <c r="D50" s="227"/>
      <c r="E50" s="231"/>
      <c r="F50" s="234"/>
      <c r="G50" s="234">
        <f>SUMIF(AE51:AE82,"&lt;&gt;NOR",G51:G82)</f>
        <v>0</v>
      </c>
      <c r="H50" s="234"/>
      <c r="I50" s="234">
        <f>SUM(I51:I82)</f>
        <v>0</v>
      </c>
      <c r="J50" s="234"/>
      <c r="K50" s="234">
        <f>SUM(K51:K82)</f>
        <v>0</v>
      </c>
      <c r="L50" s="234"/>
      <c r="M50" s="234">
        <f>SUM(M51:M82)</f>
        <v>0</v>
      </c>
      <c r="N50" s="228"/>
      <c r="O50" s="228">
        <f>SUM(O51:O82)</f>
        <v>0.4783</v>
      </c>
      <c r="P50" s="228"/>
      <c r="Q50" s="228">
        <f>SUM(Q51:Q82)</f>
        <v>0.90554000000000001</v>
      </c>
      <c r="R50" s="228"/>
      <c r="S50" s="228"/>
      <c r="T50" s="229"/>
      <c r="U50" s="228">
        <f>SUM(U51:U82)</f>
        <v>57.780000000000008</v>
      </c>
      <c r="AE50" t="s">
        <v>96</v>
      </c>
    </row>
    <row r="51" spans="1:60" outlineLevel="1" x14ac:dyDescent="0.2">
      <c r="A51" s="216">
        <v>41</v>
      </c>
      <c r="B51" s="222" t="s">
        <v>179</v>
      </c>
      <c r="C51" s="265" t="s">
        <v>180</v>
      </c>
      <c r="D51" s="224" t="s">
        <v>181</v>
      </c>
      <c r="E51" s="230">
        <v>2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0</v>
      </c>
      <c r="M51" s="233">
        <f>G51*(1+L51/100)</f>
        <v>0</v>
      </c>
      <c r="N51" s="225">
        <v>0</v>
      </c>
      <c r="O51" s="225">
        <f>ROUND(E51*N51,5)</f>
        <v>0</v>
      </c>
      <c r="P51" s="225">
        <v>3.4700000000000002E-2</v>
      </c>
      <c r="Q51" s="225">
        <f>ROUND(E51*P51,5)</f>
        <v>6.9400000000000003E-2</v>
      </c>
      <c r="R51" s="225"/>
      <c r="S51" s="225"/>
      <c r="T51" s="226">
        <v>0.56899999999999995</v>
      </c>
      <c r="U51" s="225">
        <f>ROUND(E51*T51,2)</f>
        <v>1.1399999999999999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100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>
        <v>42</v>
      </c>
      <c r="B52" s="222" t="s">
        <v>182</v>
      </c>
      <c r="C52" s="265" t="s">
        <v>183</v>
      </c>
      <c r="D52" s="224" t="s">
        <v>181</v>
      </c>
      <c r="E52" s="230">
        <v>22</v>
      </c>
      <c r="F52" s="232">
        <f>H52+J52</f>
        <v>0</v>
      </c>
      <c r="G52" s="233">
        <f>ROUND(E52*F52,2)</f>
        <v>0</v>
      </c>
      <c r="H52" s="233"/>
      <c r="I52" s="233">
        <f>ROUND(E52*H52,2)</f>
        <v>0</v>
      </c>
      <c r="J52" s="233"/>
      <c r="K52" s="233">
        <f>ROUND(E52*J52,2)</f>
        <v>0</v>
      </c>
      <c r="L52" s="233">
        <v>0</v>
      </c>
      <c r="M52" s="233">
        <f>G52*(1+L52/100)</f>
        <v>0</v>
      </c>
      <c r="N52" s="225">
        <v>0</v>
      </c>
      <c r="O52" s="225">
        <f>ROUND(E52*N52,5)</f>
        <v>0</v>
      </c>
      <c r="P52" s="225">
        <v>1.9460000000000002E-2</v>
      </c>
      <c r="Q52" s="225">
        <f>ROUND(E52*P52,5)</f>
        <v>0.42812</v>
      </c>
      <c r="R52" s="225"/>
      <c r="S52" s="225"/>
      <c r="T52" s="226">
        <v>0.38200000000000001</v>
      </c>
      <c r="U52" s="225">
        <f>ROUND(E52*T52,2)</f>
        <v>8.4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100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>
        <v>43</v>
      </c>
      <c r="B53" s="222" t="s">
        <v>184</v>
      </c>
      <c r="C53" s="265" t="s">
        <v>185</v>
      </c>
      <c r="D53" s="224" t="s">
        <v>181</v>
      </c>
      <c r="E53" s="230">
        <v>1</v>
      </c>
      <c r="F53" s="232">
        <f>H53+J53</f>
        <v>0</v>
      </c>
      <c r="G53" s="233">
        <f>ROUND(E53*F53,2)</f>
        <v>0</v>
      </c>
      <c r="H53" s="233"/>
      <c r="I53" s="233">
        <f>ROUND(E53*H53,2)</f>
        <v>0</v>
      </c>
      <c r="J53" s="233"/>
      <c r="K53" s="233">
        <f>ROUND(E53*J53,2)</f>
        <v>0</v>
      </c>
      <c r="L53" s="233">
        <v>0</v>
      </c>
      <c r="M53" s="233">
        <f>G53*(1+L53/100)</f>
        <v>0</v>
      </c>
      <c r="N53" s="225">
        <v>0</v>
      </c>
      <c r="O53" s="225">
        <f>ROUND(E53*N53,5)</f>
        <v>0</v>
      </c>
      <c r="P53" s="225">
        <v>3.9E-2</v>
      </c>
      <c r="Q53" s="225">
        <f>ROUND(E53*P53,5)</f>
        <v>3.9E-2</v>
      </c>
      <c r="R53" s="225"/>
      <c r="S53" s="225"/>
      <c r="T53" s="226">
        <v>0.85799999999999998</v>
      </c>
      <c r="U53" s="225">
        <f>ROUND(E53*T53,2)</f>
        <v>0.86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100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44</v>
      </c>
      <c r="B54" s="222" t="s">
        <v>186</v>
      </c>
      <c r="C54" s="265" t="s">
        <v>187</v>
      </c>
      <c r="D54" s="224" t="s">
        <v>181</v>
      </c>
      <c r="E54" s="230">
        <v>3</v>
      </c>
      <c r="F54" s="232">
        <f>H54+J54</f>
        <v>0</v>
      </c>
      <c r="G54" s="233">
        <f>ROUND(E54*F54,2)</f>
        <v>0</v>
      </c>
      <c r="H54" s="233"/>
      <c r="I54" s="233">
        <f>ROUND(E54*H54,2)</f>
        <v>0</v>
      </c>
      <c r="J54" s="233"/>
      <c r="K54" s="233">
        <f>ROUND(E54*J54,2)</f>
        <v>0</v>
      </c>
      <c r="L54" s="233">
        <v>0</v>
      </c>
      <c r="M54" s="233">
        <f>G54*(1+L54/100)</f>
        <v>0</v>
      </c>
      <c r="N54" s="225">
        <v>0</v>
      </c>
      <c r="O54" s="225">
        <f>ROUND(E54*N54,5)</f>
        <v>0</v>
      </c>
      <c r="P54" s="225">
        <v>1.107E-2</v>
      </c>
      <c r="Q54" s="225">
        <f>ROUND(E54*P54,5)</f>
        <v>3.3210000000000003E-2</v>
      </c>
      <c r="R54" s="225"/>
      <c r="S54" s="225"/>
      <c r="T54" s="226">
        <v>0.22700000000000001</v>
      </c>
      <c r="U54" s="225">
        <f>ROUND(E54*T54,2)</f>
        <v>0.68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100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>
        <v>45</v>
      </c>
      <c r="B55" s="222" t="s">
        <v>188</v>
      </c>
      <c r="C55" s="265" t="s">
        <v>189</v>
      </c>
      <c r="D55" s="224" t="s">
        <v>181</v>
      </c>
      <c r="E55" s="230">
        <v>3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0</v>
      </c>
      <c r="M55" s="233">
        <f>G55*(1+L55/100)</f>
        <v>0</v>
      </c>
      <c r="N55" s="225">
        <v>0</v>
      </c>
      <c r="O55" s="225">
        <f>ROUND(E55*N55,5)</f>
        <v>0</v>
      </c>
      <c r="P55" s="225">
        <v>3.4200000000000001E-2</v>
      </c>
      <c r="Q55" s="225">
        <f>ROUND(E55*P55,5)</f>
        <v>0.1026</v>
      </c>
      <c r="R55" s="225"/>
      <c r="S55" s="225"/>
      <c r="T55" s="226">
        <v>0.46500000000000002</v>
      </c>
      <c r="U55" s="225">
        <f>ROUND(E55*T55,2)</f>
        <v>1.4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100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>
        <v>46</v>
      </c>
      <c r="B56" s="222" t="s">
        <v>190</v>
      </c>
      <c r="C56" s="265" t="s">
        <v>191</v>
      </c>
      <c r="D56" s="224" t="s">
        <v>181</v>
      </c>
      <c r="E56" s="230">
        <v>3</v>
      </c>
      <c r="F56" s="232">
        <f>H56+J56</f>
        <v>0</v>
      </c>
      <c r="G56" s="233">
        <f>ROUND(E56*F56,2)</f>
        <v>0</v>
      </c>
      <c r="H56" s="233"/>
      <c r="I56" s="233">
        <f>ROUND(E56*H56,2)</f>
        <v>0</v>
      </c>
      <c r="J56" s="233"/>
      <c r="K56" s="233">
        <f>ROUND(E56*J56,2)</f>
        <v>0</v>
      </c>
      <c r="L56" s="233">
        <v>0</v>
      </c>
      <c r="M56" s="233">
        <f>G56*(1+L56/100)</f>
        <v>0</v>
      </c>
      <c r="N56" s="225">
        <v>0</v>
      </c>
      <c r="O56" s="225">
        <f>ROUND(E56*N56,5)</f>
        <v>0</v>
      </c>
      <c r="P56" s="225">
        <v>1.933E-2</v>
      </c>
      <c r="Q56" s="225">
        <f>ROUND(E56*P56,5)</f>
        <v>5.799E-2</v>
      </c>
      <c r="R56" s="225"/>
      <c r="S56" s="225"/>
      <c r="T56" s="226">
        <v>0.59</v>
      </c>
      <c r="U56" s="225">
        <f>ROUND(E56*T56,2)</f>
        <v>1.77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100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>
        <v>47</v>
      </c>
      <c r="B57" s="222" t="s">
        <v>192</v>
      </c>
      <c r="C57" s="265" t="s">
        <v>193</v>
      </c>
      <c r="D57" s="224" t="s">
        <v>181</v>
      </c>
      <c r="E57" s="230">
        <v>4</v>
      </c>
      <c r="F57" s="232">
        <f>H57+J57</f>
        <v>0</v>
      </c>
      <c r="G57" s="233">
        <f>ROUND(E57*F57,2)</f>
        <v>0</v>
      </c>
      <c r="H57" s="233"/>
      <c r="I57" s="233">
        <f>ROUND(E57*H57,2)</f>
        <v>0</v>
      </c>
      <c r="J57" s="233"/>
      <c r="K57" s="233">
        <f>ROUND(E57*J57,2)</f>
        <v>0</v>
      </c>
      <c r="L57" s="233">
        <v>0</v>
      </c>
      <c r="M57" s="233">
        <f>G57*(1+L57/100)</f>
        <v>0</v>
      </c>
      <c r="N57" s="225">
        <v>0</v>
      </c>
      <c r="O57" s="225">
        <f>ROUND(E57*N57,5)</f>
        <v>0</v>
      </c>
      <c r="P57" s="225">
        <v>1.78E-2</v>
      </c>
      <c r="Q57" s="225">
        <f>ROUND(E57*P57,5)</f>
        <v>7.1199999999999999E-2</v>
      </c>
      <c r="R57" s="225"/>
      <c r="S57" s="225"/>
      <c r="T57" s="226">
        <v>0.23799999999999999</v>
      </c>
      <c r="U57" s="225">
        <f>ROUND(E57*T57,2)</f>
        <v>0.95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100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>
        <v>48</v>
      </c>
      <c r="B58" s="222" t="s">
        <v>194</v>
      </c>
      <c r="C58" s="265" t="s">
        <v>195</v>
      </c>
      <c r="D58" s="224" t="s">
        <v>181</v>
      </c>
      <c r="E58" s="230">
        <v>32</v>
      </c>
      <c r="F58" s="232">
        <f>H58+J58</f>
        <v>0</v>
      </c>
      <c r="G58" s="233">
        <f>ROUND(E58*F58,2)</f>
        <v>0</v>
      </c>
      <c r="H58" s="233"/>
      <c r="I58" s="233">
        <f>ROUND(E58*H58,2)</f>
        <v>0</v>
      </c>
      <c r="J58" s="233"/>
      <c r="K58" s="233">
        <f>ROUND(E58*J58,2)</f>
        <v>0</v>
      </c>
      <c r="L58" s="233">
        <v>0</v>
      </c>
      <c r="M58" s="233">
        <f>G58*(1+L58/100)</f>
        <v>0</v>
      </c>
      <c r="N58" s="225">
        <v>0</v>
      </c>
      <c r="O58" s="225">
        <f>ROUND(E58*N58,5)</f>
        <v>0</v>
      </c>
      <c r="P58" s="225">
        <v>1.56E-3</v>
      </c>
      <c r="Q58" s="225">
        <f>ROUND(E58*P58,5)</f>
        <v>4.9919999999999999E-2</v>
      </c>
      <c r="R58" s="225"/>
      <c r="S58" s="225"/>
      <c r="T58" s="226">
        <v>0.217</v>
      </c>
      <c r="U58" s="225">
        <f>ROUND(E58*T58,2)</f>
        <v>6.94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100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>
        <v>49</v>
      </c>
      <c r="B59" s="222" t="s">
        <v>196</v>
      </c>
      <c r="C59" s="265" t="s">
        <v>197</v>
      </c>
      <c r="D59" s="224" t="s">
        <v>112</v>
      </c>
      <c r="E59" s="230">
        <v>26</v>
      </c>
      <c r="F59" s="232">
        <f>H59+J59</f>
        <v>0</v>
      </c>
      <c r="G59" s="233">
        <f>ROUND(E59*F59,2)</f>
        <v>0</v>
      </c>
      <c r="H59" s="233"/>
      <c r="I59" s="233">
        <f>ROUND(E59*H59,2)</f>
        <v>0</v>
      </c>
      <c r="J59" s="233"/>
      <c r="K59" s="233">
        <f>ROUND(E59*J59,2)</f>
        <v>0</v>
      </c>
      <c r="L59" s="233">
        <v>0</v>
      </c>
      <c r="M59" s="233">
        <f>G59*(1+L59/100)</f>
        <v>0</v>
      </c>
      <c r="N59" s="225">
        <v>0</v>
      </c>
      <c r="O59" s="225">
        <f>ROUND(E59*N59,5)</f>
        <v>0</v>
      </c>
      <c r="P59" s="225">
        <v>8.4999999999999995E-4</v>
      </c>
      <c r="Q59" s="225">
        <f>ROUND(E59*P59,5)</f>
        <v>2.2100000000000002E-2</v>
      </c>
      <c r="R59" s="225"/>
      <c r="S59" s="225"/>
      <c r="T59" s="226">
        <v>3.7999999999999999E-2</v>
      </c>
      <c r="U59" s="225">
        <f>ROUND(E59*T59,2)</f>
        <v>0.99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100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50</v>
      </c>
      <c r="B60" s="222" t="s">
        <v>198</v>
      </c>
      <c r="C60" s="265" t="s">
        <v>199</v>
      </c>
      <c r="D60" s="224" t="s">
        <v>112</v>
      </c>
      <c r="E60" s="230">
        <v>4</v>
      </c>
      <c r="F60" s="232">
        <f>H60+J60</f>
        <v>0</v>
      </c>
      <c r="G60" s="233">
        <f>ROUND(E60*F60,2)</f>
        <v>0</v>
      </c>
      <c r="H60" s="233"/>
      <c r="I60" s="233">
        <f>ROUND(E60*H60,2)</f>
        <v>0</v>
      </c>
      <c r="J60" s="233"/>
      <c r="K60" s="233">
        <f>ROUND(E60*J60,2)</f>
        <v>0</v>
      </c>
      <c r="L60" s="233">
        <v>0</v>
      </c>
      <c r="M60" s="233">
        <f>G60*(1+L60/100)</f>
        <v>0</v>
      </c>
      <c r="N60" s="225">
        <v>0</v>
      </c>
      <c r="O60" s="225">
        <f>ROUND(E60*N60,5)</f>
        <v>0</v>
      </c>
      <c r="P60" s="225">
        <v>8.0000000000000002E-3</v>
      </c>
      <c r="Q60" s="225">
        <f>ROUND(E60*P60,5)</f>
        <v>3.2000000000000001E-2</v>
      </c>
      <c r="R60" s="225"/>
      <c r="S60" s="225"/>
      <c r="T60" s="226">
        <v>0.14599999999999999</v>
      </c>
      <c r="U60" s="225">
        <f>ROUND(E60*T60,2)</f>
        <v>0.57999999999999996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100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16">
        <v>51</v>
      </c>
      <c r="B61" s="222" t="s">
        <v>200</v>
      </c>
      <c r="C61" s="265" t="s">
        <v>201</v>
      </c>
      <c r="D61" s="224" t="s">
        <v>109</v>
      </c>
      <c r="E61" s="230">
        <v>0.90500000000000003</v>
      </c>
      <c r="F61" s="232">
        <f>H61+J61</f>
        <v>0</v>
      </c>
      <c r="G61" s="233">
        <f>ROUND(E61*F61,2)</f>
        <v>0</v>
      </c>
      <c r="H61" s="233"/>
      <c r="I61" s="233">
        <f>ROUND(E61*H61,2)</f>
        <v>0</v>
      </c>
      <c r="J61" s="233"/>
      <c r="K61" s="233">
        <f>ROUND(E61*J61,2)</f>
        <v>0</v>
      </c>
      <c r="L61" s="233">
        <v>0</v>
      </c>
      <c r="M61" s="233">
        <f>G61*(1+L61/100)</f>
        <v>0</v>
      </c>
      <c r="N61" s="225">
        <v>0</v>
      </c>
      <c r="O61" s="225">
        <f>ROUND(E61*N61,5)</f>
        <v>0</v>
      </c>
      <c r="P61" s="225">
        <v>0</v>
      </c>
      <c r="Q61" s="225">
        <f>ROUND(E61*P61,5)</f>
        <v>0</v>
      </c>
      <c r="R61" s="225"/>
      <c r="S61" s="225"/>
      <c r="T61" s="226">
        <v>3.169</v>
      </c>
      <c r="U61" s="225">
        <f>ROUND(E61*T61,2)</f>
        <v>2.87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100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16">
        <v>52</v>
      </c>
      <c r="B62" s="222" t="s">
        <v>202</v>
      </c>
      <c r="C62" s="265" t="s">
        <v>203</v>
      </c>
      <c r="D62" s="224" t="s">
        <v>112</v>
      </c>
      <c r="E62" s="230">
        <v>6</v>
      </c>
      <c r="F62" s="232">
        <f>H62+J62</f>
        <v>0</v>
      </c>
      <c r="G62" s="233">
        <f>ROUND(E62*F62,2)</f>
        <v>0</v>
      </c>
      <c r="H62" s="233"/>
      <c r="I62" s="233">
        <f>ROUND(E62*H62,2)</f>
        <v>0</v>
      </c>
      <c r="J62" s="233"/>
      <c r="K62" s="233">
        <f>ROUND(E62*J62,2)</f>
        <v>0</v>
      </c>
      <c r="L62" s="233">
        <v>0</v>
      </c>
      <c r="M62" s="233">
        <f>G62*(1+L62/100)</f>
        <v>0</v>
      </c>
      <c r="N62" s="225">
        <v>1.35E-2</v>
      </c>
      <c r="O62" s="225">
        <f>ROUND(E62*N62,5)</f>
        <v>8.1000000000000003E-2</v>
      </c>
      <c r="P62" s="225">
        <v>0</v>
      </c>
      <c r="Q62" s="225">
        <f>ROUND(E62*P62,5)</f>
        <v>0</v>
      </c>
      <c r="R62" s="225"/>
      <c r="S62" s="225"/>
      <c r="T62" s="226">
        <v>0</v>
      </c>
      <c r="U62" s="225">
        <f>ROUND(E62*T62,2)</f>
        <v>0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137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>
        <v>53</v>
      </c>
      <c r="B63" s="222" t="s">
        <v>204</v>
      </c>
      <c r="C63" s="265" t="s">
        <v>205</v>
      </c>
      <c r="D63" s="224" t="s">
        <v>206</v>
      </c>
      <c r="E63" s="230">
        <v>6</v>
      </c>
      <c r="F63" s="232">
        <f>H63+J63</f>
        <v>0</v>
      </c>
      <c r="G63" s="233">
        <f>ROUND(E63*F63,2)</f>
        <v>0</v>
      </c>
      <c r="H63" s="233"/>
      <c r="I63" s="233">
        <f>ROUND(E63*H63,2)</f>
        <v>0</v>
      </c>
      <c r="J63" s="233"/>
      <c r="K63" s="233">
        <f>ROUND(E63*J63,2)</f>
        <v>0</v>
      </c>
      <c r="L63" s="233">
        <v>0</v>
      </c>
      <c r="M63" s="233">
        <f>G63*(1+L63/100)</f>
        <v>0</v>
      </c>
      <c r="N63" s="225">
        <v>2E-3</v>
      </c>
      <c r="O63" s="225">
        <f>ROUND(E63*N63,5)</f>
        <v>1.2E-2</v>
      </c>
      <c r="P63" s="225">
        <v>0</v>
      </c>
      <c r="Q63" s="225">
        <f>ROUND(E63*P63,5)</f>
        <v>0</v>
      </c>
      <c r="R63" s="225"/>
      <c r="S63" s="225"/>
      <c r="T63" s="226">
        <v>0</v>
      </c>
      <c r="U63" s="225">
        <f>ROUND(E63*T63,2)</f>
        <v>0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137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16">
        <v>54</v>
      </c>
      <c r="B64" s="222" t="s">
        <v>207</v>
      </c>
      <c r="C64" s="265" t="s">
        <v>208</v>
      </c>
      <c r="D64" s="224" t="s">
        <v>112</v>
      </c>
      <c r="E64" s="230">
        <v>6</v>
      </c>
      <c r="F64" s="232">
        <f>H64+J64</f>
        <v>0</v>
      </c>
      <c r="G64" s="233">
        <f>ROUND(E64*F64,2)</f>
        <v>0</v>
      </c>
      <c r="H64" s="233"/>
      <c r="I64" s="233">
        <f>ROUND(E64*H64,2)</f>
        <v>0</v>
      </c>
      <c r="J64" s="233"/>
      <c r="K64" s="233">
        <f>ROUND(E64*J64,2)</f>
        <v>0</v>
      </c>
      <c r="L64" s="233">
        <v>0</v>
      </c>
      <c r="M64" s="233">
        <f>G64*(1+L64/100)</f>
        <v>0</v>
      </c>
      <c r="N64" s="225">
        <v>1.3100000000000001E-2</v>
      </c>
      <c r="O64" s="225">
        <f>ROUND(E64*N64,5)</f>
        <v>7.8600000000000003E-2</v>
      </c>
      <c r="P64" s="225">
        <v>0</v>
      </c>
      <c r="Q64" s="225">
        <f>ROUND(E64*P64,5)</f>
        <v>0</v>
      </c>
      <c r="R64" s="225"/>
      <c r="S64" s="225"/>
      <c r="T64" s="226">
        <v>0</v>
      </c>
      <c r="U64" s="225">
        <f>ROUND(E64*T64,2)</f>
        <v>0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137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>
        <v>55</v>
      </c>
      <c r="B65" s="222" t="s">
        <v>209</v>
      </c>
      <c r="C65" s="265" t="s">
        <v>210</v>
      </c>
      <c r="D65" s="224" t="s">
        <v>211</v>
      </c>
      <c r="E65" s="230">
        <v>6</v>
      </c>
      <c r="F65" s="232">
        <f>H65+J65</f>
        <v>0</v>
      </c>
      <c r="G65" s="233">
        <f>ROUND(E65*F65,2)</f>
        <v>0</v>
      </c>
      <c r="H65" s="233"/>
      <c r="I65" s="233">
        <f>ROUND(E65*H65,2)</f>
        <v>0</v>
      </c>
      <c r="J65" s="233"/>
      <c r="K65" s="233">
        <f>ROUND(E65*J65,2)</f>
        <v>0</v>
      </c>
      <c r="L65" s="233">
        <v>0</v>
      </c>
      <c r="M65" s="233">
        <f>G65*(1+L65/100)</f>
        <v>0</v>
      </c>
      <c r="N65" s="225">
        <v>5.0000000000000001E-4</v>
      </c>
      <c r="O65" s="225">
        <f>ROUND(E65*N65,5)</f>
        <v>3.0000000000000001E-3</v>
      </c>
      <c r="P65" s="225">
        <v>0</v>
      </c>
      <c r="Q65" s="225">
        <f>ROUND(E65*P65,5)</f>
        <v>0</v>
      </c>
      <c r="R65" s="225"/>
      <c r="S65" s="225"/>
      <c r="T65" s="226">
        <v>0</v>
      </c>
      <c r="U65" s="225">
        <f>ROUND(E65*T65,2)</f>
        <v>0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137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>
        <v>56</v>
      </c>
      <c r="B66" s="222" t="s">
        <v>212</v>
      </c>
      <c r="C66" s="265" t="s">
        <v>213</v>
      </c>
      <c r="D66" s="224" t="s">
        <v>181</v>
      </c>
      <c r="E66" s="230">
        <v>6</v>
      </c>
      <c r="F66" s="232">
        <f>H66+J66</f>
        <v>0</v>
      </c>
      <c r="G66" s="233">
        <f>ROUND(E66*F66,2)</f>
        <v>0</v>
      </c>
      <c r="H66" s="233"/>
      <c r="I66" s="233">
        <f>ROUND(E66*H66,2)</f>
        <v>0</v>
      </c>
      <c r="J66" s="233"/>
      <c r="K66" s="233">
        <f>ROUND(E66*J66,2)</f>
        <v>0</v>
      </c>
      <c r="L66" s="233">
        <v>0</v>
      </c>
      <c r="M66" s="233">
        <f>G66*(1+L66/100)</f>
        <v>0</v>
      </c>
      <c r="N66" s="225">
        <v>8.8999999999999995E-4</v>
      </c>
      <c r="O66" s="225">
        <f>ROUND(E66*N66,5)</f>
        <v>5.3400000000000001E-3</v>
      </c>
      <c r="P66" s="225">
        <v>0</v>
      </c>
      <c r="Q66" s="225">
        <f>ROUND(E66*P66,5)</f>
        <v>0</v>
      </c>
      <c r="R66" s="225"/>
      <c r="S66" s="225"/>
      <c r="T66" s="226">
        <v>1.1200000000000001</v>
      </c>
      <c r="U66" s="225">
        <f>ROUND(E66*T66,2)</f>
        <v>6.72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100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>
        <v>57</v>
      </c>
      <c r="B67" s="222" t="s">
        <v>214</v>
      </c>
      <c r="C67" s="265" t="s">
        <v>215</v>
      </c>
      <c r="D67" s="224" t="s">
        <v>181</v>
      </c>
      <c r="E67" s="230">
        <v>6</v>
      </c>
      <c r="F67" s="232">
        <f>H67+J67</f>
        <v>0</v>
      </c>
      <c r="G67" s="233">
        <f>ROUND(E67*F67,2)</f>
        <v>0</v>
      </c>
      <c r="H67" s="233"/>
      <c r="I67" s="233">
        <f>ROUND(E67*H67,2)</f>
        <v>0</v>
      </c>
      <c r="J67" s="233"/>
      <c r="K67" s="233">
        <f>ROUND(E67*J67,2)</f>
        <v>0</v>
      </c>
      <c r="L67" s="233">
        <v>0</v>
      </c>
      <c r="M67" s="233">
        <f>G67*(1+L67/100)</f>
        <v>0</v>
      </c>
      <c r="N67" s="225">
        <v>1.6000000000000001E-4</v>
      </c>
      <c r="O67" s="225">
        <f>ROUND(E67*N67,5)</f>
        <v>9.6000000000000002E-4</v>
      </c>
      <c r="P67" s="225">
        <v>0</v>
      </c>
      <c r="Q67" s="225">
        <f>ROUND(E67*P67,5)</f>
        <v>0</v>
      </c>
      <c r="R67" s="225"/>
      <c r="S67" s="225"/>
      <c r="T67" s="226">
        <v>0.16500000000000001</v>
      </c>
      <c r="U67" s="225">
        <f>ROUND(E67*T67,2)</f>
        <v>0.99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100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>
        <v>58</v>
      </c>
      <c r="B68" s="222" t="s">
        <v>216</v>
      </c>
      <c r="C68" s="265" t="s">
        <v>217</v>
      </c>
      <c r="D68" s="224" t="s">
        <v>181</v>
      </c>
      <c r="E68" s="230">
        <v>6</v>
      </c>
      <c r="F68" s="232">
        <f>H68+J68</f>
        <v>0</v>
      </c>
      <c r="G68" s="233">
        <f>ROUND(E68*F68,2)</f>
        <v>0</v>
      </c>
      <c r="H68" s="233"/>
      <c r="I68" s="233">
        <f>ROUND(E68*H68,2)</f>
        <v>0</v>
      </c>
      <c r="J68" s="233"/>
      <c r="K68" s="233">
        <f>ROUND(E68*J68,2)</f>
        <v>0</v>
      </c>
      <c r="L68" s="233">
        <v>0</v>
      </c>
      <c r="M68" s="233">
        <f>G68*(1+L68/100)</f>
        <v>0</v>
      </c>
      <c r="N68" s="225">
        <v>2.0600000000000002E-3</v>
      </c>
      <c r="O68" s="225">
        <f>ROUND(E68*N68,5)</f>
        <v>1.2359999999999999E-2</v>
      </c>
      <c r="P68" s="225">
        <v>0</v>
      </c>
      <c r="Q68" s="225">
        <f>ROUND(E68*P68,5)</f>
        <v>0</v>
      </c>
      <c r="R68" s="225"/>
      <c r="S68" s="225"/>
      <c r="T68" s="226">
        <v>0.23</v>
      </c>
      <c r="U68" s="225">
        <f>ROUND(E68*T68,2)</f>
        <v>1.38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100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>
        <v>59</v>
      </c>
      <c r="B69" s="222" t="s">
        <v>218</v>
      </c>
      <c r="C69" s="265" t="s">
        <v>219</v>
      </c>
      <c r="D69" s="224" t="s">
        <v>112</v>
      </c>
      <c r="E69" s="230">
        <v>12</v>
      </c>
      <c r="F69" s="232">
        <f>H69+J69</f>
        <v>0</v>
      </c>
      <c r="G69" s="233">
        <f>ROUND(E69*F69,2)</f>
        <v>0</v>
      </c>
      <c r="H69" s="233"/>
      <c r="I69" s="233">
        <f>ROUND(E69*H69,2)</f>
        <v>0</v>
      </c>
      <c r="J69" s="233"/>
      <c r="K69" s="233">
        <f>ROUND(E69*J69,2)</f>
        <v>0</v>
      </c>
      <c r="L69" s="233">
        <v>0</v>
      </c>
      <c r="M69" s="233">
        <f>G69*(1+L69/100)</f>
        <v>0</v>
      </c>
      <c r="N69" s="225">
        <v>1.1999999999999999E-3</v>
      </c>
      <c r="O69" s="225">
        <f>ROUND(E69*N69,5)</f>
        <v>1.44E-2</v>
      </c>
      <c r="P69" s="225">
        <v>0</v>
      </c>
      <c r="Q69" s="225">
        <f>ROUND(E69*P69,5)</f>
        <v>0</v>
      </c>
      <c r="R69" s="225"/>
      <c r="S69" s="225"/>
      <c r="T69" s="226">
        <v>0</v>
      </c>
      <c r="U69" s="225">
        <f>ROUND(E69*T69,2)</f>
        <v>0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137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16">
        <v>60</v>
      </c>
      <c r="B70" s="222" t="s">
        <v>220</v>
      </c>
      <c r="C70" s="265" t="s">
        <v>221</v>
      </c>
      <c r="D70" s="224" t="s">
        <v>112</v>
      </c>
      <c r="E70" s="230">
        <v>12</v>
      </c>
      <c r="F70" s="232">
        <f>H70+J70</f>
        <v>0</v>
      </c>
      <c r="G70" s="233">
        <f>ROUND(E70*F70,2)</f>
        <v>0</v>
      </c>
      <c r="H70" s="233"/>
      <c r="I70" s="233">
        <f>ROUND(E70*H70,2)</f>
        <v>0</v>
      </c>
      <c r="J70" s="233"/>
      <c r="K70" s="233">
        <f>ROUND(E70*J70,2)</f>
        <v>0</v>
      </c>
      <c r="L70" s="233">
        <v>0</v>
      </c>
      <c r="M70" s="233">
        <f>G70*(1+L70/100)</f>
        <v>0</v>
      </c>
      <c r="N70" s="225">
        <v>1.2999999999999999E-2</v>
      </c>
      <c r="O70" s="225">
        <f>ROUND(E70*N70,5)</f>
        <v>0.156</v>
      </c>
      <c r="P70" s="225">
        <v>0</v>
      </c>
      <c r="Q70" s="225">
        <f>ROUND(E70*P70,5)</f>
        <v>0</v>
      </c>
      <c r="R70" s="225"/>
      <c r="S70" s="225"/>
      <c r="T70" s="226">
        <v>0</v>
      </c>
      <c r="U70" s="225">
        <f>ROUND(E70*T70,2)</f>
        <v>0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137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61</v>
      </c>
      <c r="B71" s="222" t="s">
        <v>222</v>
      </c>
      <c r="C71" s="265" t="s">
        <v>223</v>
      </c>
      <c r="D71" s="224" t="s">
        <v>181</v>
      </c>
      <c r="E71" s="230">
        <v>12</v>
      </c>
      <c r="F71" s="232">
        <f>H71+J71</f>
        <v>0</v>
      </c>
      <c r="G71" s="233">
        <f>ROUND(E71*F71,2)</f>
        <v>0</v>
      </c>
      <c r="H71" s="233"/>
      <c r="I71" s="233">
        <f>ROUND(E71*H71,2)</f>
        <v>0</v>
      </c>
      <c r="J71" s="233"/>
      <c r="K71" s="233">
        <f>ROUND(E71*J71,2)</f>
        <v>0</v>
      </c>
      <c r="L71" s="233">
        <v>0</v>
      </c>
      <c r="M71" s="233">
        <f>G71*(1+L71/100)</f>
        <v>0</v>
      </c>
      <c r="N71" s="225">
        <v>4.7699999999999999E-3</v>
      </c>
      <c r="O71" s="225">
        <f>ROUND(E71*N71,5)</f>
        <v>5.7239999999999999E-2</v>
      </c>
      <c r="P71" s="225">
        <v>0</v>
      </c>
      <c r="Q71" s="225">
        <f>ROUND(E71*P71,5)</f>
        <v>0</v>
      </c>
      <c r="R71" s="225"/>
      <c r="S71" s="225"/>
      <c r="T71" s="226">
        <v>0.32500000000000001</v>
      </c>
      <c r="U71" s="225">
        <f>ROUND(E71*T71,2)</f>
        <v>3.9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100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>
        <v>62</v>
      </c>
      <c r="B72" s="222" t="s">
        <v>224</v>
      </c>
      <c r="C72" s="265" t="s">
        <v>225</v>
      </c>
      <c r="D72" s="224" t="s">
        <v>211</v>
      </c>
      <c r="E72" s="230">
        <v>12</v>
      </c>
      <c r="F72" s="232">
        <f>H72+J72</f>
        <v>0</v>
      </c>
      <c r="G72" s="233">
        <f>ROUND(E72*F72,2)</f>
        <v>0</v>
      </c>
      <c r="H72" s="233"/>
      <c r="I72" s="233">
        <f>ROUND(E72*H72,2)</f>
        <v>0</v>
      </c>
      <c r="J72" s="233"/>
      <c r="K72" s="233">
        <f>ROUND(E72*J72,2)</f>
        <v>0</v>
      </c>
      <c r="L72" s="233">
        <v>0</v>
      </c>
      <c r="M72" s="233">
        <f>G72*(1+L72/100)</f>
        <v>0</v>
      </c>
      <c r="N72" s="225">
        <v>5.0000000000000001E-4</v>
      </c>
      <c r="O72" s="225">
        <f>ROUND(E72*N72,5)</f>
        <v>6.0000000000000001E-3</v>
      </c>
      <c r="P72" s="225">
        <v>0</v>
      </c>
      <c r="Q72" s="225">
        <f>ROUND(E72*P72,5)</f>
        <v>0</v>
      </c>
      <c r="R72" s="225"/>
      <c r="S72" s="225"/>
      <c r="T72" s="226">
        <v>0</v>
      </c>
      <c r="U72" s="225">
        <f>ROUND(E72*T72,2)</f>
        <v>0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137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33.75" outlineLevel="1" x14ac:dyDescent="0.2">
      <c r="A73" s="216">
        <v>63</v>
      </c>
      <c r="B73" s="222" t="s">
        <v>226</v>
      </c>
      <c r="C73" s="265" t="s">
        <v>227</v>
      </c>
      <c r="D73" s="224" t="s">
        <v>112</v>
      </c>
      <c r="E73" s="230">
        <v>12</v>
      </c>
      <c r="F73" s="232">
        <f>H73+J73</f>
        <v>0</v>
      </c>
      <c r="G73" s="233">
        <f>ROUND(E73*F73,2)</f>
        <v>0</v>
      </c>
      <c r="H73" s="233"/>
      <c r="I73" s="233">
        <f>ROUND(E73*H73,2)</f>
        <v>0</v>
      </c>
      <c r="J73" s="233"/>
      <c r="K73" s="233">
        <f>ROUND(E73*J73,2)</f>
        <v>0</v>
      </c>
      <c r="L73" s="233">
        <v>0</v>
      </c>
      <c r="M73" s="233">
        <f>G73*(1+L73/100)</f>
        <v>0</v>
      </c>
      <c r="N73" s="225">
        <v>8.4999999999999995E-4</v>
      </c>
      <c r="O73" s="225">
        <f>ROUND(E73*N73,5)</f>
        <v>1.0200000000000001E-2</v>
      </c>
      <c r="P73" s="225">
        <v>0</v>
      </c>
      <c r="Q73" s="225">
        <f>ROUND(E73*P73,5)</f>
        <v>0</v>
      </c>
      <c r="R73" s="225"/>
      <c r="S73" s="225"/>
      <c r="T73" s="226">
        <v>0.48499999999999999</v>
      </c>
      <c r="U73" s="225">
        <f>ROUND(E73*T73,2)</f>
        <v>5.82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100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>
        <v>64</v>
      </c>
      <c r="B74" s="222" t="s">
        <v>228</v>
      </c>
      <c r="C74" s="265" t="s">
        <v>229</v>
      </c>
      <c r="D74" s="224" t="s">
        <v>112</v>
      </c>
      <c r="E74" s="230">
        <v>12</v>
      </c>
      <c r="F74" s="232">
        <f>H74+J74</f>
        <v>0</v>
      </c>
      <c r="G74" s="233">
        <f>ROUND(E74*F74,2)</f>
        <v>0</v>
      </c>
      <c r="H74" s="233"/>
      <c r="I74" s="233">
        <f>ROUND(E74*H74,2)</f>
        <v>0</v>
      </c>
      <c r="J74" s="233"/>
      <c r="K74" s="233">
        <f>ROUND(E74*J74,2)</f>
        <v>0</v>
      </c>
      <c r="L74" s="233">
        <v>0</v>
      </c>
      <c r="M74" s="233">
        <f>G74*(1+L74/100)</f>
        <v>0</v>
      </c>
      <c r="N74" s="225">
        <v>2.0000000000000001E-4</v>
      </c>
      <c r="O74" s="225">
        <f>ROUND(E74*N74,5)</f>
        <v>2.3999999999999998E-3</v>
      </c>
      <c r="P74" s="225">
        <v>0</v>
      </c>
      <c r="Q74" s="225">
        <f>ROUND(E74*P74,5)</f>
        <v>0</v>
      </c>
      <c r="R74" s="225"/>
      <c r="S74" s="225"/>
      <c r="T74" s="226">
        <v>0.246</v>
      </c>
      <c r="U74" s="225">
        <f>ROUND(E74*T74,2)</f>
        <v>2.95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100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>
        <v>65</v>
      </c>
      <c r="B75" s="222" t="s">
        <v>230</v>
      </c>
      <c r="C75" s="265" t="s">
        <v>231</v>
      </c>
      <c r="D75" s="224" t="s">
        <v>181</v>
      </c>
      <c r="E75" s="230">
        <v>2</v>
      </c>
      <c r="F75" s="232">
        <f>H75+J75</f>
        <v>0</v>
      </c>
      <c r="G75" s="233">
        <f>ROUND(E75*F75,2)</f>
        <v>0</v>
      </c>
      <c r="H75" s="233"/>
      <c r="I75" s="233">
        <f>ROUND(E75*H75,2)</f>
        <v>0</v>
      </c>
      <c r="J75" s="233"/>
      <c r="K75" s="233">
        <f>ROUND(E75*J75,2)</f>
        <v>0</v>
      </c>
      <c r="L75" s="233">
        <v>0</v>
      </c>
      <c r="M75" s="233">
        <f>G75*(1+L75/100)</f>
        <v>0</v>
      </c>
      <c r="N75" s="225">
        <v>1.09E-2</v>
      </c>
      <c r="O75" s="225">
        <f>ROUND(E75*N75,5)</f>
        <v>2.18E-2</v>
      </c>
      <c r="P75" s="225">
        <v>0</v>
      </c>
      <c r="Q75" s="225">
        <f>ROUND(E75*P75,5)</f>
        <v>0</v>
      </c>
      <c r="R75" s="225"/>
      <c r="S75" s="225"/>
      <c r="T75" s="226">
        <v>1.25</v>
      </c>
      <c r="U75" s="225">
        <f>ROUND(E75*T75,2)</f>
        <v>2.5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100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66</v>
      </c>
      <c r="B76" s="222" t="s">
        <v>232</v>
      </c>
      <c r="C76" s="265" t="s">
        <v>233</v>
      </c>
      <c r="D76" s="224" t="s">
        <v>112</v>
      </c>
      <c r="E76" s="230">
        <v>2</v>
      </c>
      <c r="F76" s="232">
        <f>H76+J76</f>
        <v>0</v>
      </c>
      <c r="G76" s="233">
        <f>ROUND(E76*F76,2)</f>
        <v>0</v>
      </c>
      <c r="H76" s="233"/>
      <c r="I76" s="233">
        <f>ROUND(E76*H76,2)</f>
        <v>0</v>
      </c>
      <c r="J76" s="233"/>
      <c r="K76" s="233">
        <f>ROUND(E76*J76,2)</f>
        <v>0</v>
      </c>
      <c r="L76" s="233">
        <v>0</v>
      </c>
      <c r="M76" s="233">
        <f>G76*(1+L76/100)</f>
        <v>0</v>
      </c>
      <c r="N76" s="225">
        <v>0</v>
      </c>
      <c r="O76" s="225">
        <f>ROUND(E76*N76,5)</f>
        <v>0</v>
      </c>
      <c r="P76" s="225">
        <v>0</v>
      </c>
      <c r="Q76" s="225">
        <f>ROUND(E76*P76,5)</f>
        <v>0</v>
      </c>
      <c r="R76" s="225"/>
      <c r="S76" s="225"/>
      <c r="T76" s="226">
        <v>0</v>
      </c>
      <c r="U76" s="225">
        <f>ROUND(E76*T76,2)</f>
        <v>0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137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2.5" outlineLevel="1" x14ac:dyDescent="0.2">
      <c r="A77" s="216">
        <v>67</v>
      </c>
      <c r="B77" s="222" t="s">
        <v>234</v>
      </c>
      <c r="C77" s="265" t="s">
        <v>235</v>
      </c>
      <c r="D77" s="224" t="s">
        <v>112</v>
      </c>
      <c r="E77" s="230">
        <v>2</v>
      </c>
      <c r="F77" s="232">
        <f>H77+J77</f>
        <v>0</v>
      </c>
      <c r="G77" s="233">
        <f>ROUND(E77*F77,2)</f>
        <v>0</v>
      </c>
      <c r="H77" s="233"/>
      <c r="I77" s="233">
        <f>ROUND(E77*H77,2)</f>
        <v>0</v>
      </c>
      <c r="J77" s="233"/>
      <c r="K77" s="233">
        <f>ROUND(E77*J77,2)</f>
        <v>0</v>
      </c>
      <c r="L77" s="233">
        <v>0</v>
      </c>
      <c r="M77" s="233">
        <f>G77*(1+L77/100)</f>
        <v>0</v>
      </c>
      <c r="N77" s="225">
        <v>5.0000000000000001E-3</v>
      </c>
      <c r="O77" s="225">
        <f>ROUND(E77*N77,5)</f>
        <v>0.01</v>
      </c>
      <c r="P77" s="225">
        <v>0</v>
      </c>
      <c r="Q77" s="225">
        <f>ROUND(E77*P77,5)</f>
        <v>0</v>
      </c>
      <c r="R77" s="225"/>
      <c r="S77" s="225"/>
      <c r="T77" s="226">
        <v>0</v>
      </c>
      <c r="U77" s="225">
        <f>ROUND(E77*T77,2)</f>
        <v>0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100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68</v>
      </c>
      <c r="B78" s="222" t="s">
        <v>236</v>
      </c>
      <c r="C78" s="265" t="s">
        <v>237</v>
      </c>
      <c r="D78" s="224" t="s">
        <v>112</v>
      </c>
      <c r="E78" s="230">
        <v>2</v>
      </c>
      <c r="F78" s="232">
        <f>H78+J78</f>
        <v>0</v>
      </c>
      <c r="G78" s="233">
        <f>ROUND(E78*F78,2)</f>
        <v>0</v>
      </c>
      <c r="H78" s="233"/>
      <c r="I78" s="233">
        <f>ROUND(E78*H78,2)</f>
        <v>0</v>
      </c>
      <c r="J78" s="233"/>
      <c r="K78" s="233">
        <f>ROUND(E78*J78,2)</f>
        <v>0</v>
      </c>
      <c r="L78" s="233">
        <v>0</v>
      </c>
      <c r="M78" s="233">
        <f>G78*(1+L78/100)</f>
        <v>0</v>
      </c>
      <c r="N78" s="225">
        <v>1.8000000000000001E-4</v>
      </c>
      <c r="O78" s="225">
        <f>ROUND(E78*N78,5)</f>
        <v>3.6000000000000002E-4</v>
      </c>
      <c r="P78" s="225">
        <v>0</v>
      </c>
      <c r="Q78" s="225">
        <f>ROUND(E78*P78,5)</f>
        <v>0</v>
      </c>
      <c r="R78" s="225"/>
      <c r="S78" s="225"/>
      <c r="T78" s="226">
        <v>0.47599999999999998</v>
      </c>
      <c r="U78" s="225">
        <f>ROUND(E78*T78,2)</f>
        <v>0.95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100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 x14ac:dyDescent="0.2">
      <c r="A79" s="216">
        <v>69</v>
      </c>
      <c r="B79" s="222" t="s">
        <v>238</v>
      </c>
      <c r="C79" s="265" t="s">
        <v>239</v>
      </c>
      <c r="D79" s="224" t="s">
        <v>112</v>
      </c>
      <c r="E79" s="230">
        <v>8</v>
      </c>
      <c r="F79" s="232">
        <f>H79+J79</f>
        <v>0</v>
      </c>
      <c r="G79" s="233">
        <f>ROUND(E79*F79,2)</f>
        <v>0</v>
      </c>
      <c r="H79" s="233"/>
      <c r="I79" s="233">
        <f>ROUND(E79*H79,2)</f>
        <v>0</v>
      </c>
      <c r="J79" s="233"/>
      <c r="K79" s="233">
        <f>ROUND(E79*J79,2)</f>
        <v>0</v>
      </c>
      <c r="L79" s="233">
        <v>0</v>
      </c>
      <c r="M79" s="233">
        <f>G79*(1+L79/100)</f>
        <v>0</v>
      </c>
      <c r="N79" s="225">
        <v>5.0000000000000001E-4</v>
      </c>
      <c r="O79" s="225">
        <f>ROUND(E79*N79,5)</f>
        <v>4.0000000000000001E-3</v>
      </c>
      <c r="P79" s="225">
        <v>0</v>
      </c>
      <c r="Q79" s="225">
        <f>ROUND(E79*P79,5)</f>
        <v>0</v>
      </c>
      <c r="R79" s="225"/>
      <c r="S79" s="225"/>
      <c r="T79" s="226">
        <v>0</v>
      </c>
      <c r="U79" s="225">
        <f>ROUND(E79*T79,2)</f>
        <v>0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100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70</v>
      </c>
      <c r="B80" s="222" t="s">
        <v>240</v>
      </c>
      <c r="C80" s="265" t="s">
        <v>241</v>
      </c>
      <c r="D80" s="224" t="s">
        <v>112</v>
      </c>
      <c r="E80" s="230">
        <v>8</v>
      </c>
      <c r="F80" s="232">
        <f>H80+J80</f>
        <v>0</v>
      </c>
      <c r="G80" s="233">
        <f>ROUND(E80*F80,2)</f>
        <v>0</v>
      </c>
      <c r="H80" s="233"/>
      <c r="I80" s="233">
        <f>ROUND(E80*H80,2)</f>
        <v>0</v>
      </c>
      <c r="J80" s="233"/>
      <c r="K80" s="233">
        <f>ROUND(E80*J80,2)</f>
        <v>0</v>
      </c>
      <c r="L80" s="233">
        <v>0</v>
      </c>
      <c r="M80" s="233">
        <f>G80*(1+L80/100)</f>
        <v>0</v>
      </c>
      <c r="N80" s="225">
        <v>1.2999999999999999E-4</v>
      </c>
      <c r="O80" s="225">
        <f>ROUND(E80*N80,5)</f>
        <v>1.0399999999999999E-3</v>
      </c>
      <c r="P80" s="225">
        <v>0</v>
      </c>
      <c r="Q80" s="225">
        <f>ROUND(E80*P80,5)</f>
        <v>0</v>
      </c>
      <c r="R80" s="225"/>
      <c r="S80" s="225"/>
      <c r="T80" s="226">
        <v>0.65500000000000003</v>
      </c>
      <c r="U80" s="225">
        <f>ROUND(E80*T80,2)</f>
        <v>5.24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100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71</v>
      </c>
      <c r="B81" s="222" t="s">
        <v>242</v>
      </c>
      <c r="C81" s="265" t="s">
        <v>243</v>
      </c>
      <c r="D81" s="224" t="s">
        <v>112</v>
      </c>
      <c r="E81" s="230">
        <v>8</v>
      </c>
      <c r="F81" s="232">
        <f>H81+J81</f>
        <v>0</v>
      </c>
      <c r="G81" s="233">
        <f>ROUND(E81*F81,2)</f>
        <v>0</v>
      </c>
      <c r="H81" s="233"/>
      <c r="I81" s="233">
        <f>ROUND(E81*H81,2)</f>
        <v>0</v>
      </c>
      <c r="J81" s="233"/>
      <c r="K81" s="233">
        <f>ROUND(E81*J81,2)</f>
        <v>0</v>
      </c>
      <c r="L81" s="233">
        <v>0</v>
      </c>
      <c r="M81" s="233">
        <f>G81*(1+L81/100)</f>
        <v>0</v>
      </c>
      <c r="N81" s="225">
        <v>2.0000000000000001E-4</v>
      </c>
      <c r="O81" s="225">
        <f>ROUND(E81*N81,5)</f>
        <v>1.6000000000000001E-3</v>
      </c>
      <c r="P81" s="225">
        <v>0</v>
      </c>
      <c r="Q81" s="225">
        <f>ROUND(E81*P81,5)</f>
        <v>0</v>
      </c>
      <c r="R81" s="225"/>
      <c r="S81" s="225"/>
      <c r="T81" s="226">
        <v>0</v>
      </c>
      <c r="U81" s="225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100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16">
        <v>72</v>
      </c>
      <c r="B82" s="222" t="s">
        <v>244</v>
      </c>
      <c r="C82" s="265" t="s">
        <v>245</v>
      </c>
      <c r="D82" s="224" t="s">
        <v>109</v>
      </c>
      <c r="E82" s="230">
        <v>0.47799999999999998</v>
      </c>
      <c r="F82" s="232">
        <f>H82+J82</f>
        <v>0</v>
      </c>
      <c r="G82" s="233">
        <f>ROUND(E82*F82,2)</f>
        <v>0</v>
      </c>
      <c r="H82" s="233"/>
      <c r="I82" s="233">
        <f>ROUND(E82*H82,2)</f>
        <v>0</v>
      </c>
      <c r="J82" s="233"/>
      <c r="K82" s="233">
        <f>ROUND(E82*J82,2)</f>
        <v>0</v>
      </c>
      <c r="L82" s="233">
        <v>0</v>
      </c>
      <c r="M82" s="233">
        <f>G82*(1+L82/100)</f>
        <v>0</v>
      </c>
      <c r="N82" s="225">
        <v>0</v>
      </c>
      <c r="O82" s="225">
        <f>ROUND(E82*N82,5)</f>
        <v>0</v>
      </c>
      <c r="P82" s="225">
        <v>0</v>
      </c>
      <c r="Q82" s="225">
        <f>ROUND(E82*P82,5)</f>
        <v>0</v>
      </c>
      <c r="R82" s="225"/>
      <c r="S82" s="225"/>
      <c r="T82" s="226">
        <v>1.573</v>
      </c>
      <c r="U82" s="225">
        <f>ROUND(E82*T82,2)</f>
        <v>0.75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100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">
      <c r="A83" s="217" t="s">
        <v>95</v>
      </c>
      <c r="B83" s="223" t="s">
        <v>66</v>
      </c>
      <c r="C83" s="266" t="s">
        <v>67</v>
      </c>
      <c r="D83" s="227"/>
      <c r="E83" s="231"/>
      <c r="F83" s="234"/>
      <c r="G83" s="234">
        <f>SUMIF(AE84:AE86,"&lt;&gt;NOR",G84:G86)</f>
        <v>0</v>
      </c>
      <c r="H83" s="234"/>
      <c r="I83" s="234">
        <f>SUM(I84:I86)</f>
        <v>0</v>
      </c>
      <c r="J83" s="234"/>
      <c r="K83" s="234">
        <f>SUM(K84:K86)</f>
        <v>0</v>
      </c>
      <c r="L83" s="234"/>
      <c r="M83" s="234">
        <f>SUM(M84:M86)</f>
        <v>0</v>
      </c>
      <c r="N83" s="228"/>
      <c r="O83" s="228">
        <f>SUM(O84:O86)</f>
        <v>8.3699999999999997E-2</v>
      </c>
      <c r="P83" s="228"/>
      <c r="Q83" s="228">
        <f>SUM(Q84:Q86)</f>
        <v>0</v>
      </c>
      <c r="R83" s="228"/>
      <c r="S83" s="228"/>
      <c r="T83" s="229"/>
      <c r="U83" s="228">
        <f>SUM(U84:U86)</f>
        <v>11.540000000000001</v>
      </c>
      <c r="AE83" t="s">
        <v>96</v>
      </c>
    </row>
    <row r="84" spans="1:60" outlineLevel="1" x14ac:dyDescent="0.2">
      <c r="A84" s="216">
        <v>73</v>
      </c>
      <c r="B84" s="222" t="s">
        <v>246</v>
      </c>
      <c r="C84" s="265" t="s">
        <v>247</v>
      </c>
      <c r="D84" s="224" t="s">
        <v>181</v>
      </c>
      <c r="E84" s="230">
        <v>6</v>
      </c>
      <c r="F84" s="232">
        <f>H84+J84</f>
        <v>0</v>
      </c>
      <c r="G84" s="233">
        <f>ROUND(E84*F84,2)</f>
        <v>0</v>
      </c>
      <c r="H84" s="233"/>
      <c r="I84" s="233">
        <f>ROUND(E84*H84,2)</f>
        <v>0</v>
      </c>
      <c r="J84" s="233"/>
      <c r="K84" s="233">
        <f>ROUND(E84*J84,2)</f>
        <v>0</v>
      </c>
      <c r="L84" s="233">
        <v>0</v>
      </c>
      <c r="M84" s="233">
        <f>G84*(1+L84/100)</f>
        <v>0</v>
      </c>
      <c r="N84" s="225">
        <v>1.2970000000000001E-2</v>
      </c>
      <c r="O84" s="225">
        <f>ROUND(E84*N84,5)</f>
        <v>7.782E-2</v>
      </c>
      <c r="P84" s="225">
        <v>0</v>
      </c>
      <c r="Q84" s="225">
        <f>ROUND(E84*P84,5)</f>
        <v>0</v>
      </c>
      <c r="R84" s="225"/>
      <c r="S84" s="225"/>
      <c r="T84" s="226">
        <v>1.9</v>
      </c>
      <c r="U84" s="225">
        <f>ROUND(E84*T84,2)</f>
        <v>11.4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100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>
        <v>74</v>
      </c>
      <c r="B85" s="222" t="s">
        <v>248</v>
      </c>
      <c r="C85" s="265" t="s">
        <v>249</v>
      </c>
      <c r="D85" s="224" t="s">
        <v>112</v>
      </c>
      <c r="E85" s="230">
        <v>6</v>
      </c>
      <c r="F85" s="232">
        <f>H85+J85</f>
        <v>0</v>
      </c>
      <c r="G85" s="233">
        <f>ROUND(E85*F85,2)</f>
        <v>0</v>
      </c>
      <c r="H85" s="233"/>
      <c r="I85" s="233">
        <f>ROUND(E85*H85,2)</f>
        <v>0</v>
      </c>
      <c r="J85" s="233"/>
      <c r="K85" s="233">
        <f>ROUND(E85*J85,2)</f>
        <v>0</v>
      </c>
      <c r="L85" s="233">
        <v>0</v>
      </c>
      <c r="M85" s="233">
        <f>G85*(1+L85/100)</f>
        <v>0</v>
      </c>
      <c r="N85" s="225">
        <v>9.7999999999999997E-4</v>
      </c>
      <c r="O85" s="225">
        <f>ROUND(E85*N85,5)</f>
        <v>5.8799999999999998E-3</v>
      </c>
      <c r="P85" s="225">
        <v>0</v>
      </c>
      <c r="Q85" s="225">
        <f>ROUND(E85*P85,5)</f>
        <v>0</v>
      </c>
      <c r="R85" s="225"/>
      <c r="S85" s="225"/>
      <c r="T85" s="226">
        <v>0</v>
      </c>
      <c r="U85" s="225">
        <f>ROUND(E85*T85,2)</f>
        <v>0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137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16">
        <v>75</v>
      </c>
      <c r="B86" s="222" t="s">
        <v>250</v>
      </c>
      <c r="C86" s="265" t="s">
        <v>251</v>
      </c>
      <c r="D86" s="224" t="s">
        <v>109</v>
      </c>
      <c r="E86" s="230">
        <v>8.3699999999999997E-2</v>
      </c>
      <c r="F86" s="232">
        <f>H86+J86</f>
        <v>0</v>
      </c>
      <c r="G86" s="233">
        <f>ROUND(E86*F86,2)</f>
        <v>0</v>
      </c>
      <c r="H86" s="233"/>
      <c r="I86" s="233">
        <f>ROUND(E86*H86,2)</f>
        <v>0</v>
      </c>
      <c r="J86" s="233"/>
      <c r="K86" s="233">
        <f>ROUND(E86*J86,2)</f>
        <v>0</v>
      </c>
      <c r="L86" s="233">
        <v>0</v>
      </c>
      <c r="M86" s="233">
        <f>G86*(1+L86/100)</f>
        <v>0</v>
      </c>
      <c r="N86" s="225">
        <v>0</v>
      </c>
      <c r="O86" s="225">
        <f>ROUND(E86*N86,5)</f>
        <v>0</v>
      </c>
      <c r="P86" s="225">
        <v>0</v>
      </c>
      <c r="Q86" s="225">
        <f>ROUND(E86*P86,5)</f>
        <v>0</v>
      </c>
      <c r="R86" s="225"/>
      <c r="S86" s="225"/>
      <c r="T86" s="226">
        <v>1.7230000000000001</v>
      </c>
      <c r="U86" s="225">
        <f>ROUND(E86*T86,2)</f>
        <v>0.14000000000000001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100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">
      <c r="A87" s="217" t="s">
        <v>95</v>
      </c>
      <c r="B87" s="223" t="s">
        <v>68</v>
      </c>
      <c r="C87" s="266" t="s">
        <v>26</v>
      </c>
      <c r="D87" s="227"/>
      <c r="E87" s="231"/>
      <c r="F87" s="234"/>
      <c r="G87" s="234">
        <f>SUMIF(AE88:AE91,"&lt;&gt;NOR",G88:G91)</f>
        <v>0</v>
      </c>
      <c r="H87" s="234"/>
      <c r="I87" s="234">
        <f>SUM(I88:I91)</f>
        <v>0</v>
      </c>
      <c r="J87" s="234"/>
      <c r="K87" s="234">
        <f>SUM(K88:K91)</f>
        <v>0</v>
      </c>
      <c r="L87" s="234"/>
      <c r="M87" s="234">
        <f>SUM(M88:M91)</f>
        <v>0</v>
      </c>
      <c r="N87" s="228"/>
      <c r="O87" s="228">
        <f>SUM(O88:O91)</f>
        <v>0</v>
      </c>
      <c r="P87" s="228"/>
      <c r="Q87" s="228">
        <f>SUM(Q88:Q91)</f>
        <v>0</v>
      </c>
      <c r="R87" s="228"/>
      <c r="S87" s="228"/>
      <c r="T87" s="229"/>
      <c r="U87" s="228">
        <f>SUM(U88:U91)</f>
        <v>0</v>
      </c>
      <c r="AE87" t="s">
        <v>96</v>
      </c>
    </row>
    <row r="88" spans="1:60" outlineLevel="1" x14ac:dyDescent="0.2">
      <c r="A88" s="216">
        <v>76</v>
      </c>
      <c r="B88" s="222" t="s">
        <v>252</v>
      </c>
      <c r="C88" s="265" t="s">
        <v>253</v>
      </c>
      <c r="D88" s="224" t="s">
        <v>254</v>
      </c>
      <c r="E88" s="230">
        <v>1</v>
      </c>
      <c r="F88" s="232">
        <f>H88+J88</f>
        <v>0</v>
      </c>
      <c r="G88" s="233">
        <f>ROUND(E88*F88,2)</f>
        <v>0</v>
      </c>
      <c r="H88" s="233"/>
      <c r="I88" s="233">
        <f>ROUND(E88*H88,2)</f>
        <v>0</v>
      </c>
      <c r="J88" s="233"/>
      <c r="K88" s="233">
        <f>ROUND(E88*J88,2)</f>
        <v>0</v>
      </c>
      <c r="L88" s="233">
        <v>0</v>
      </c>
      <c r="M88" s="233">
        <f>G88*(1+L88/100)</f>
        <v>0</v>
      </c>
      <c r="N88" s="225">
        <v>0</v>
      </c>
      <c r="O88" s="225">
        <f>ROUND(E88*N88,5)</f>
        <v>0</v>
      </c>
      <c r="P88" s="225">
        <v>0</v>
      </c>
      <c r="Q88" s="225">
        <f>ROUND(E88*P88,5)</f>
        <v>0</v>
      </c>
      <c r="R88" s="225"/>
      <c r="S88" s="225"/>
      <c r="T88" s="226">
        <v>0</v>
      </c>
      <c r="U88" s="225">
        <f>ROUND(E88*T88,2)</f>
        <v>0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100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16">
        <v>77</v>
      </c>
      <c r="B89" s="222" t="s">
        <v>255</v>
      </c>
      <c r="C89" s="265" t="s">
        <v>256</v>
      </c>
      <c r="D89" s="224" t="s">
        <v>254</v>
      </c>
      <c r="E89" s="230">
        <v>1</v>
      </c>
      <c r="F89" s="232">
        <f>H89+J89</f>
        <v>0</v>
      </c>
      <c r="G89" s="233">
        <f>ROUND(E89*F89,2)</f>
        <v>0</v>
      </c>
      <c r="H89" s="233"/>
      <c r="I89" s="233">
        <f>ROUND(E89*H89,2)</f>
        <v>0</v>
      </c>
      <c r="J89" s="233"/>
      <c r="K89" s="233">
        <f>ROUND(E89*J89,2)</f>
        <v>0</v>
      </c>
      <c r="L89" s="233">
        <v>0</v>
      </c>
      <c r="M89" s="233">
        <f>G89*(1+L89/100)</f>
        <v>0</v>
      </c>
      <c r="N89" s="225">
        <v>0</v>
      </c>
      <c r="O89" s="225">
        <f>ROUND(E89*N89,5)</f>
        <v>0</v>
      </c>
      <c r="P89" s="225">
        <v>0</v>
      </c>
      <c r="Q89" s="225">
        <f>ROUND(E89*P89,5)</f>
        <v>0</v>
      </c>
      <c r="R89" s="225"/>
      <c r="S89" s="225"/>
      <c r="T89" s="226">
        <v>0</v>
      </c>
      <c r="U89" s="225">
        <f>ROUND(E89*T89,2)</f>
        <v>0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100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>
        <v>78</v>
      </c>
      <c r="B90" s="222" t="s">
        <v>257</v>
      </c>
      <c r="C90" s="265" t="s">
        <v>258</v>
      </c>
      <c r="D90" s="224" t="s">
        <v>254</v>
      </c>
      <c r="E90" s="230">
        <v>1</v>
      </c>
      <c r="F90" s="232">
        <f>H90+J90</f>
        <v>0</v>
      </c>
      <c r="G90" s="233">
        <f>ROUND(E90*F90,2)</f>
        <v>0</v>
      </c>
      <c r="H90" s="233"/>
      <c r="I90" s="233">
        <f>ROUND(E90*H90,2)</f>
        <v>0</v>
      </c>
      <c r="J90" s="233"/>
      <c r="K90" s="233">
        <f>ROUND(E90*J90,2)</f>
        <v>0</v>
      </c>
      <c r="L90" s="233">
        <v>0</v>
      </c>
      <c r="M90" s="233">
        <f>G90*(1+L90/100)</f>
        <v>0</v>
      </c>
      <c r="N90" s="225">
        <v>0</v>
      </c>
      <c r="O90" s="225">
        <f>ROUND(E90*N90,5)</f>
        <v>0</v>
      </c>
      <c r="P90" s="225">
        <v>0</v>
      </c>
      <c r="Q90" s="225">
        <f>ROUND(E90*P90,5)</f>
        <v>0</v>
      </c>
      <c r="R90" s="225"/>
      <c r="S90" s="225"/>
      <c r="T90" s="226">
        <v>0</v>
      </c>
      <c r="U90" s="225">
        <f>ROUND(E90*T90,2)</f>
        <v>0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100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43">
        <v>79</v>
      </c>
      <c r="B91" s="244" t="s">
        <v>259</v>
      </c>
      <c r="C91" s="267" t="s">
        <v>260</v>
      </c>
      <c r="D91" s="245" t="s">
        <v>254</v>
      </c>
      <c r="E91" s="246">
        <v>1</v>
      </c>
      <c r="F91" s="247">
        <f>H91+J91</f>
        <v>0</v>
      </c>
      <c r="G91" s="248">
        <f>ROUND(E91*F91,2)</f>
        <v>0</v>
      </c>
      <c r="H91" s="248"/>
      <c r="I91" s="248">
        <f>ROUND(E91*H91,2)</f>
        <v>0</v>
      </c>
      <c r="J91" s="248"/>
      <c r="K91" s="248">
        <f>ROUND(E91*J91,2)</f>
        <v>0</v>
      </c>
      <c r="L91" s="248">
        <v>0</v>
      </c>
      <c r="M91" s="248">
        <f>G91*(1+L91/100)</f>
        <v>0</v>
      </c>
      <c r="N91" s="249">
        <v>0</v>
      </c>
      <c r="O91" s="249">
        <f>ROUND(E91*N91,5)</f>
        <v>0</v>
      </c>
      <c r="P91" s="249">
        <v>0</v>
      </c>
      <c r="Q91" s="249">
        <f>ROUND(E91*P91,5)</f>
        <v>0</v>
      </c>
      <c r="R91" s="249"/>
      <c r="S91" s="249"/>
      <c r="T91" s="250">
        <v>0</v>
      </c>
      <c r="U91" s="249">
        <f>ROUND(E91*T91,2)</f>
        <v>0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100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x14ac:dyDescent="0.2">
      <c r="A92" s="6"/>
      <c r="B92" s="7" t="s">
        <v>261</v>
      </c>
      <c r="C92" s="268" t="s">
        <v>261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v>15</v>
      </c>
      <c r="AD92">
        <v>21</v>
      </c>
    </row>
    <row r="93" spans="1:60" x14ac:dyDescent="0.2">
      <c r="A93" s="251"/>
      <c r="B93" s="252" t="s">
        <v>28</v>
      </c>
      <c r="C93" s="269" t="s">
        <v>261</v>
      </c>
      <c r="D93" s="253"/>
      <c r="E93" s="253"/>
      <c r="F93" s="253"/>
      <c r="G93" s="264">
        <f>G8+G33+G50+G83+G87</f>
        <v>0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f>SUMIF(L7:L91,AC92,G7:G91)</f>
        <v>0</v>
      </c>
      <c r="AD93">
        <f>SUMIF(L7:L91,AD92,G7:G91)</f>
        <v>0</v>
      </c>
      <c r="AE93" t="s">
        <v>262</v>
      </c>
    </row>
    <row r="94" spans="1:60" x14ac:dyDescent="0.2">
      <c r="A94" s="6"/>
      <c r="B94" s="7" t="s">
        <v>261</v>
      </c>
      <c r="C94" s="268" t="s">
        <v>261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261</v>
      </c>
      <c r="C95" s="268" t="s">
        <v>261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54" t="s">
        <v>263</v>
      </c>
      <c r="B96" s="254"/>
      <c r="C96" s="27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5"/>
      <c r="B97" s="256"/>
      <c r="C97" s="271"/>
      <c r="D97" s="256"/>
      <c r="E97" s="256"/>
      <c r="F97" s="256"/>
      <c r="G97" s="25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E97" t="s">
        <v>264</v>
      </c>
    </row>
    <row r="98" spans="1:31" x14ac:dyDescent="0.2">
      <c r="A98" s="258"/>
      <c r="B98" s="259"/>
      <c r="C98" s="272"/>
      <c r="D98" s="259"/>
      <c r="E98" s="259"/>
      <c r="F98" s="259"/>
      <c r="G98" s="260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8"/>
      <c r="B99" s="259"/>
      <c r="C99" s="272"/>
      <c r="D99" s="259"/>
      <c r="E99" s="259"/>
      <c r="F99" s="259"/>
      <c r="G99" s="26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8"/>
      <c r="B100" s="259"/>
      <c r="C100" s="272"/>
      <c r="D100" s="259"/>
      <c r="E100" s="259"/>
      <c r="F100" s="259"/>
      <c r="G100" s="260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61"/>
      <c r="B101" s="262"/>
      <c r="C101" s="273"/>
      <c r="D101" s="262"/>
      <c r="E101" s="262"/>
      <c r="F101" s="262"/>
      <c r="G101" s="263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6"/>
      <c r="B102" s="7" t="s">
        <v>261</v>
      </c>
      <c r="C102" s="268" t="s">
        <v>261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C103" s="274"/>
      <c r="AE103" t="s">
        <v>265</v>
      </c>
    </row>
  </sheetData>
  <mergeCells count="6">
    <mergeCell ref="A1:G1"/>
    <mergeCell ref="C2:G2"/>
    <mergeCell ref="C3:G3"/>
    <mergeCell ref="C4:G4"/>
    <mergeCell ref="A96:C96"/>
    <mergeCell ref="A97:G101"/>
  </mergeCells>
  <pageMargins left="0.39370078740157499" right="0.19685039370078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1" ma:contentTypeDescription="Vytvoří nový dokument" ma:contentTypeScope="" ma:versionID="9e722949273ef2247e4b16229b9b7126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ac2b2d9357a965289484b26aa847a68f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a62040-a268-4fd0-9927-ed54395436b2" xsi:nil="true"/>
    <lcf76f155ced4ddcb4097134ff3c332f xmlns="43b7cc2c-ab2b-4441-88b3-1ddfb31046b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77E353-7BCE-462B-8F14-F33DCFA28D7E}"/>
</file>

<file path=customXml/itemProps2.xml><?xml version="1.0" encoding="utf-8"?>
<ds:datastoreItem xmlns:ds="http://schemas.openxmlformats.org/officeDocument/2006/customXml" ds:itemID="{4652432E-37A9-453E-A9F3-6A4C0E5FEEB8}"/>
</file>

<file path=customXml/itemProps3.xml><?xml version="1.0" encoding="utf-8"?>
<ds:datastoreItem xmlns:ds="http://schemas.openxmlformats.org/officeDocument/2006/customXml" ds:itemID="{09CDA674-7F81-4705-89C8-5F853D190C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Energy Future</dc:creator>
  <cp:lastModifiedBy>Energy Future</cp:lastModifiedBy>
  <cp:lastPrinted>2014-02-28T09:52:57Z</cp:lastPrinted>
  <dcterms:created xsi:type="dcterms:W3CDTF">2009-04-08T07:15:50Z</dcterms:created>
  <dcterms:modified xsi:type="dcterms:W3CDTF">2023-03-30T06:13:55Z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0x010100DA28350A3B8912469AF3CB4F2CE93BCC</vt:lpwstr>
  </property>
</Properties>
</file>